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552242deed0b11/바탕 화면/"/>
    </mc:Choice>
  </mc:AlternateContent>
  <xr:revisionPtr revIDLastSave="0" documentId="8_{8525E830-7702-49E2-8910-A1EFA5C3F82A}" xr6:coauthVersionLast="45" xr6:coauthVersionMax="45" xr10:uidLastSave="{00000000-0000-0000-0000-000000000000}"/>
  <bookViews>
    <workbookView xWindow="3720" yWindow="3720" windowWidth="21600" windowHeight="11385" xr2:uid="{4C26154C-6EE8-41F9-996F-52FE46C81E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1" l="1"/>
  <c r="E56" i="1" s="1"/>
  <c r="F33" i="1"/>
  <c r="G23" i="1"/>
  <c r="E3" i="1"/>
  <c r="G3" i="1" s="1"/>
  <c r="G5" i="1" s="1"/>
</calcChain>
</file>

<file path=xl/sharedStrings.xml><?xml version="1.0" encoding="utf-8"?>
<sst xmlns="http://schemas.openxmlformats.org/spreadsheetml/2006/main" count="116" uniqueCount="114">
  <si>
    <t xml:space="preserve">대동보 수지 누계 </t>
    <phoneticPr fontId="2" type="noConversion"/>
  </si>
  <si>
    <t>12/31 현재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</si>
  <si>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</si>
  <si>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</si>
  <si>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</si>
  <si>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화보비</t>
    <phoneticPr fontId="2" type="noConversion"/>
  </si>
  <si>
    <t>계</t>
    <phoneticPr fontId="2" type="noConversion"/>
  </si>
  <si>
    <t>9월 이월</t>
    <phoneticPr fontId="2" type="noConversion"/>
  </si>
  <si>
    <t>10월~ 12월   입금</t>
    <phoneticPr fontId="2" type="noConversion"/>
  </si>
  <si>
    <t>누 계</t>
    <phoneticPr fontId="2" type="noConversion"/>
  </si>
  <si>
    <t>원</t>
    <phoneticPr fontId="2" type="noConversion"/>
  </si>
  <si>
    <t>수지</t>
    <phoneticPr fontId="2" type="noConversion"/>
  </si>
  <si>
    <t>총수입</t>
    <phoneticPr fontId="2" type="noConversion"/>
  </si>
  <si>
    <t>족보회사  구족보 구축</t>
    <phoneticPr fontId="2" type="noConversion"/>
  </si>
  <si>
    <t xml:space="preserve">구족보구축비18,500,000  기해 기축수권등록1,500,000 </t>
    <phoneticPr fontId="2" type="noConversion"/>
  </si>
  <si>
    <t>수단입력/대보사</t>
    <phoneticPr fontId="2" type="noConversion"/>
  </si>
  <si>
    <t xml:space="preserve">8,577*3000+51*6000+복사비 </t>
    <phoneticPr fontId="2" type="noConversion"/>
  </si>
  <si>
    <t>3/6    2111</t>
    <phoneticPr fontId="2" type="noConversion"/>
  </si>
  <si>
    <t>신문광고비(3회)</t>
    <phoneticPr fontId="2" type="noConversion"/>
  </si>
  <si>
    <t>3/20 1974</t>
    <phoneticPr fontId="2" type="noConversion"/>
  </si>
  <si>
    <t>수단금환급(20%)</t>
    <phoneticPr fontId="2" type="noConversion"/>
  </si>
  <si>
    <t>171,870,000*20%=34,374.000</t>
    <phoneticPr fontId="2" type="noConversion"/>
  </si>
  <si>
    <t>4/5   3750</t>
    <phoneticPr fontId="2" type="noConversion"/>
  </si>
  <si>
    <t>교정비A 1,2차</t>
    <phoneticPr fontId="2" type="noConversion"/>
  </si>
  <si>
    <t>2만건 대상*500원</t>
    <phoneticPr fontId="2" type="noConversion"/>
  </si>
  <si>
    <t>4/25 5000</t>
    <phoneticPr fontId="2" type="noConversion"/>
  </si>
  <si>
    <t>인쇄 제본</t>
    <phoneticPr fontId="2" type="noConversion"/>
  </si>
  <si>
    <t>21000*3270권</t>
    <phoneticPr fontId="2" type="noConversion"/>
  </si>
  <si>
    <t>5/15 2100</t>
    <phoneticPr fontId="2" type="noConversion"/>
  </si>
  <si>
    <t>편집비</t>
    <phoneticPr fontId="2" type="noConversion"/>
  </si>
  <si>
    <t>영정2,000,000 시조유문1,500,000  수권편집2,000,000 기타600,000</t>
    <phoneticPr fontId="2" type="noConversion"/>
  </si>
  <si>
    <t>6/19 1570</t>
    <phoneticPr fontId="2" type="noConversion"/>
  </si>
  <si>
    <t>서책발송비</t>
    <phoneticPr fontId="2" type="noConversion"/>
  </si>
  <si>
    <t>3000권*2000원</t>
    <phoneticPr fontId="2" type="noConversion"/>
  </si>
  <si>
    <t>7/17 1371</t>
    <phoneticPr fontId="2" type="noConversion"/>
  </si>
  <si>
    <t>사무실 비품</t>
    <phoneticPr fontId="2" type="noConversion"/>
  </si>
  <si>
    <t>컴퓨터 팩스 쇼파 핸폰 백보드등</t>
    <phoneticPr fontId="2" type="noConversion"/>
  </si>
  <si>
    <t>9/04  840</t>
    <phoneticPr fontId="2" type="noConversion"/>
  </si>
  <si>
    <t>출장여비(지방종친포함)</t>
    <phoneticPr fontId="2" type="noConversion"/>
  </si>
  <si>
    <t>하계행사지원100만원 포함</t>
    <phoneticPr fontId="2" type="noConversion"/>
  </si>
  <si>
    <t xml:space="preserve">10/11 1433 </t>
    <phoneticPr fontId="2" type="noConversion"/>
  </si>
  <si>
    <t>아르바이트</t>
    <phoneticPr fontId="2" type="noConversion"/>
  </si>
  <si>
    <t>수단정리  주소정리</t>
    <phoneticPr fontId="2" type="noConversion"/>
  </si>
  <si>
    <t>11/15 1209</t>
    <phoneticPr fontId="2" type="noConversion"/>
  </si>
  <si>
    <t xml:space="preserve">관리비 통신비.여비보조 우편 </t>
    <phoneticPr fontId="2" type="noConversion"/>
  </si>
  <si>
    <t>30*37,15*2*36,사무용품,음료,우편발송비등</t>
    <phoneticPr fontId="2" type="noConversion"/>
  </si>
  <si>
    <t>12/19 984</t>
    <phoneticPr fontId="2" type="noConversion"/>
  </si>
  <si>
    <t>교정비B(2018.1~)</t>
    <phoneticPr fontId="2" type="noConversion"/>
  </si>
  <si>
    <t>30*2*24,</t>
    <phoneticPr fontId="2" type="noConversion"/>
  </si>
  <si>
    <t>1/24   891</t>
    <phoneticPr fontId="2" type="noConversion"/>
  </si>
  <si>
    <t>식대(회의비포함)</t>
    <phoneticPr fontId="2" type="noConversion"/>
  </si>
  <si>
    <t>편찬위회의비 포함</t>
    <phoneticPr fontId="2" type="noConversion"/>
  </si>
  <si>
    <t>3/14 1192</t>
    <phoneticPr fontId="2" type="noConversion"/>
  </si>
  <si>
    <t>시상금</t>
    <phoneticPr fontId="2" type="noConversion"/>
  </si>
  <si>
    <t>시향제</t>
    <phoneticPr fontId="2" type="noConversion"/>
  </si>
  <si>
    <t>4/30 1347</t>
    <phoneticPr fontId="2" type="noConversion"/>
  </si>
  <si>
    <t>비용계</t>
    <phoneticPr fontId="2" type="noConversion"/>
  </si>
  <si>
    <t>5/30 1230</t>
    <phoneticPr fontId="2" type="noConversion"/>
  </si>
  <si>
    <t>잔고(12/말)</t>
    <phoneticPr fontId="2" type="noConversion"/>
  </si>
  <si>
    <t>6~7  564</t>
    <phoneticPr fontId="2" type="noConversion"/>
  </si>
  <si>
    <t>국민</t>
    <phoneticPr fontId="2" type="noConversion"/>
  </si>
  <si>
    <t>10 /14 310</t>
    <phoneticPr fontId="2" type="noConversion"/>
  </si>
  <si>
    <t>농협</t>
    <phoneticPr fontId="2" type="noConversion"/>
  </si>
  <si>
    <t xml:space="preserve"> 1월 수입</t>
    <phoneticPr fontId="2" type="noConversion"/>
  </si>
  <si>
    <t>서책금</t>
    <phoneticPr fontId="2" type="noConversion"/>
  </si>
  <si>
    <t>1월 지출</t>
    <phoneticPr fontId="2" type="noConversion"/>
  </si>
  <si>
    <t>신도비문병서 등록</t>
    <phoneticPr fontId="2" type="noConversion"/>
  </si>
  <si>
    <t>경비</t>
    <phoneticPr fontId="2" type="noConversion"/>
  </si>
  <si>
    <t>1/16 현잔고</t>
    <phoneticPr fontId="2" type="noConversion"/>
  </si>
  <si>
    <t>(추가판매 예상)</t>
    <phoneticPr fontId="2" type="noConversion"/>
  </si>
  <si>
    <t>50권</t>
    <phoneticPr fontId="2" type="noConversion"/>
  </si>
  <si>
    <t>최종 예상</t>
    <phoneticPr fontId="2" type="noConversion"/>
  </si>
  <si>
    <t>7천 8백 만원</t>
    <phoneticPr fontId="2" type="noConversion"/>
  </si>
  <si>
    <t>(10/4 이사회 보고)</t>
    <phoneticPr fontId="2" type="noConversion"/>
  </si>
  <si>
    <t>76,690,000~80,690,000</t>
    <phoneticPr fontId="2" type="noConversion"/>
  </si>
  <si>
    <t xml:space="preserve">수입금과 현금입금 차이 </t>
    <phoneticPr fontId="2" type="noConversion"/>
  </si>
  <si>
    <t>수입금액(첨부)</t>
    <phoneticPr fontId="2" type="noConversion"/>
  </si>
  <si>
    <t>차이</t>
    <phoneticPr fontId="2" type="noConversion"/>
  </si>
  <si>
    <t>현금입금</t>
    <phoneticPr fontId="2" type="noConversion"/>
  </si>
  <si>
    <t>서책 미수금</t>
    <phoneticPr fontId="2" type="noConversion"/>
  </si>
  <si>
    <t>환급금미수금대체</t>
    <phoneticPr fontId="2" type="noConversion"/>
  </si>
  <si>
    <t>기타 추적불가</t>
    <phoneticPr fontId="2" type="noConversion"/>
  </si>
  <si>
    <t>수익구조 분석</t>
    <phoneticPr fontId="2" type="noConversion"/>
  </si>
  <si>
    <t xml:space="preserve">계획 </t>
    <phoneticPr fontId="2" type="noConversion"/>
  </si>
  <si>
    <t>실적</t>
    <phoneticPr fontId="2" type="noConversion"/>
  </si>
  <si>
    <t>수단인원(명)</t>
    <phoneticPr fontId="2" type="noConversion"/>
  </si>
  <si>
    <t>서책판매(4권기준) 권</t>
    <phoneticPr fontId="2" type="noConversion"/>
  </si>
  <si>
    <t>헌성금(만원)</t>
    <phoneticPr fontId="2" type="noConversion"/>
  </si>
  <si>
    <t>화보(만원)</t>
    <phoneticPr fontId="2" type="noConversion"/>
  </si>
  <si>
    <t>합계 매출</t>
    <phoneticPr fontId="2" type="noConversion"/>
  </si>
  <si>
    <t>3억원</t>
    <phoneticPr fontId="2" type="noConversion"/>
  </si>
  <si>
    <t>잉여금</t>
    <phoneticPr fontId="2" type="noConversion"/>
  </si>
  <si>
    <t>78,000,,000</t>
    <phoneticPr fontId="2" type="noConversion"/>
  </si>
  <si>
    <t>감소요인</t>
    <phoneticPr fontId="2" type="noConversion"/>
  </si>
  <si>
    <t>수단인원 차질</t>
    <phoneticPr fontId="2" type="noConversion"/>
  </si>
  <si>
    <t>1443명*13,000원</t>
    <phoneticPr fontId="2" type="noConversion"/>
  </si>
  <si>
    <t>서책제본비</t>
    <phoneticPr fontId="2" type="noConversion"/>
  </si>
  <si>
    <t>분석</t>
    <phoneticPr fontId="2" type="noConversion"/>
  </si>
  <si>
    <t>전질권수 증가</t>
    <phoneticPr fontId="2" type="noConversion"/>
  </si>
  <si>
    <t>342권*20,000</t>
    <phoneticPr fontId="2" type="noConversion"/>
  </si>
  <si>
    <t>(-6840000)</t>
    <phoneticPr fontId="2" type="noConversion"/>
  </si>
  <si>
    <t>제본수량 증가</t>
    <phoneticPr fontId="2" type="noConversion"/>
  </si>
  <si>
    <t>241*20,000</t>
    <phoneticPr fontId="2" type="noConversion"/>
  </si>
  <si>
    <t>(-4820000)</t>
    <phoneticPr fontId="2" type="noConversion"/>
  </si>
  <si>
    <t>제본원가(천원/권)</t>
    <phoneticPr fontId="2" type="noConversion"/>
  </si>
  <si>
    <t>3271*1000</t>
    <phoneticPr fontId="2" type="noConversion"/>
  </si>
  <si>
    <t>(-3271000)</t>
    <phoneticPr fontId="2" type="noConversion"/>
  </si>
  <si>
    <t>증가요인</t>
    <phoneticPr fontId="2" type="noConversion"/>
  </si>
  <si>
    <t>서책판매증가</t>
    <phoneticPr fontId="2" type="noConversion"/>
  </si>
  <si>
    <t>(248+50)*4</t>
    <phoneticPr fontId="2" type="noConversion"/>
  </si>
  <si>
    <t>환급금 축소</t>
    <phoneticPr fontId="2" type="noConversion"/>
  </si>
  <si>
    <t>교정비 절감</t>
    <phoneticPr fontId="2" type="noConversion"/>
  </si>
  <si>
    <t>발송비 절감</t>
    <phoneticPr fontId="2" type="noConversion"/>
  </si>
  <si>
    <t>관리비 절감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</si>
</sst>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41" fontId="0" fillId="0" borderId="0" xfId="1" applyFont="1">
      <alignment vertical="center"/>
    </xf>
    <xf numFmtId="41" fontId="0" fillId="0" borderId="0" xfId="1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41" fontId="4" fillId="0" borderId="3" xfId="1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5" fillId="0" borderId="3" xfId="1" applyFont="1" applyBorder="1">
      <alignment vertical="center"/>
    </xf>
    <xf numFmtId="41" fontId="5" fillId="0" borderId="4" xfId="1" applyFont="1" applyBorder="1">
      <alignment vertical="center"/>
    </xf>
    <xf numFmtId="41" fontId="5" fillId="0" borderId="0" xfId="1" applyFont="1">
      <alignment vertical="center"/>
    </xf>
    <xf numFmtId="41" fontId="0" fillId="0" borderId="0" xfId="0" applyNumberFormat="1">
      <alignment vertical="center"/>
    </xf>
    <xf numFmtId="0" fontId="0" fillId="0" borderId="5" xfId="0" applyBorder="1" applyAlignment="1">
      <alignment horizontal="right" vertical="center"/>
    </xf>
    <xf numFmtId="0" fontId="4" fillId="0" borderId="6" xfId="0" applyFont="1" applyBorder="1">
      <alignment vertical="center"/>
    </xf>
    <xf numFmtId="41" fontId="0" fillId="0" borderId="7" xfId="1" applyFont="1" applyBorder="1">
      <alignment vertical="center"/>
    </xf>
    <xf numFmtId="41" fontId="4" fillId="0" borderId="7" xfId="1" applyFont="1" applyBorder="1">
      <alignment vertical="center"/>
    </xf>
    <xf numFmtId="41" fontId="4" fillId="0" borderId="8" xfId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41" fontId="6" fillId="0" borderId="0" xfId="0" applyNumberFormat="1" applyFo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1" xfId="1" applyFont="1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10" xfId="0" applyBorder="1">
      <alignment vertical="center"/>
    </xf>
    <xf numFmtId="41" fontId="4" fillId="0" borderId="3" xfId="1" applyFont="1" applyBorder="1">
      <alignment vertical="center"/>
    </xf>
    <xf numFmtId="41" fontId="0" fillId="0" borderId="1" xfId="1" applyFont="1" applyBorder="1">
      <alignment vertical="center"/>
    </xf>
    <xf numFmtId="41" fontId="0" fillId="0" borderId="4" xfId="1" applyFont="1" applyBorder="1">
      <alignment vertical="center"/>
    </xf>
    <xf numFmtId="41" fontId="0" fillId="0" borderId="2" xfId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41" fontId="8" fillId="0" borderId="1" xfId="1" applyFont="1" applyBorder="1">
      <alignment vertical="center"/>
    </xf>
    <xf numFmtId="41" fontId="8" fillId="0" borderId="4" xfId="1" applyFont="1" applyBorder="1">
      <alignment vertical="center"/>
    </xf>
    <xf numFmtId="41" fontId="8" fillId="0" borderId="2" xfId="1" applyFont="1" applyBorder="1">
      <alignment vertical="center"/>
    </xf>
    <xf numFmtId="41" fontId="4" fillId="0" borderId="1" xfId="1" applyFont="1" applyBorder="1">
      <alignment vertical="center"/>
    </xf>
    <xf numFmtId="41" fontId="4" fillId="0" borderId="4" xfId="1" applyFont="1" applyBorder="1">
      <alignment vertical="center"/>
    </xf>
    <xf numFmtId="41" fontId="4" fillId="0" borderId="2" xfId="1" applyFont="1" applyBorder="1">
      <alignment vertical="center"/>
    </xf>
    <xf numFmtId="0" fontId="0" fillId="0" borderId="5" xfId="0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6" xfId="1" applyFont="1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13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6" fillId="0" borderId="0" xfId="1" applyFont="1" applyBorder="1">
      <alignment vertical="center"/>
    </xf>
    <xf numFmtId="41" fontId="4" fillId="0" borderId="14" xfId="0" applyNumberFormat="1" applyFont="1" applyBorder="1">
      <alignment vertical="center"/>
    </xf>
    <xf numFmtId="0" fontId="0" fillId="0" borderId="6" xfId="0" applyBorder="1" applyAlignment="1">
      <alignment horizontal="center" vertical="center"/>
    </xf>
    <xf numFmtId="41" fontId="0" fillId="0" borderId="15" xfId="1" applyFont="1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41" fontId="0" fillId="0" borderId="14" xfId="1" applyFont="1" applyBorder="1">
      <alignment vertical="center"/>
    </xf>
    <xf numFmtId="41" fontId="0" fillId="0" borderId="0" xfId="1" applyFont="1" applyAlignment="1">
      <alignment horizontal="right" vertical="center"/>
    </xf>
    <xf numFmtId="41" fontId="6" fillId="0" borderId="0" xfId="1" applyFont="1" applyBorder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>
      <alignment vertical="center"/>
    </xf>
    <xf numFmtId="3" fontId="0" fillId="0" borderId="0" xfId="0" applyNumberFormat="1">
      <alignment vertical="center"/>
    </xf>
    <xf numFmtId="41" fontId="6" fillId="0" borderId="0" xfId="1" applyFont="1">
      <alignment vertical="center"/>
    </xf>
    <xf numFmtId="3" fontId="0" fillId="0" borderId="0" xfId="0" applyNumberFormat="1" applyAlignment="1">
      <alignment horizontal="right" vertical="center"/>
    </xf>
    <xf numFmtId="3" fontId="10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41" fontId="0" fillId="0" borderId="16" xfId="1" applyFont="1" applyBorder="1">
      <alignment vertical="center"/>
    </xf>
    <xf numFmtId="41" fontId="0" fillId="0" borderId="9" xfId="1" applyFont="1" applyBorder="1">
      <alignment vertical="center"/>
    </xf>
    <xf numFmtId="41" fontId="0" fillId="0" borderId="1" xfId="1" applyFont="1" applyBorder="1" applyAlignment="1">
      <alignment horizontal="right" vertical="center"/>
    </xf>
    <xf numFmtId="41" fontId="0" fillId="0" borderId="3" xfId="1" applyFont="1" applyBorder="1">
      <alignment vertical="center"/>
    </xf>
    <xf numFmtId="41" fontId="6" fillId="0" borderId="5" xfId="1" applyFont="1" applyBorder="1">
      <alignment vertical="center"/>
    </xf>
    <xf numFmtId="41" fontId="5" fillId="0" borderId="6" xfId="1" applyFont="1" applyBorder="1">
      <alignment vertical="center"/>
    </xf>
    <xf numFmtId="41" fontId="0" fillId="0" borderId="6" xfId="1" quotePrefix="1" applyFont="1" applyBorder="1">
      <alignment vertical="center"/>
    </xf>
    <xf numFmtId="41" fontId="6" fillId="0" borderId="6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14B87-3696-497C-B1B5-B80BAB79B9D0}">
  <dimension ref="A1:I56"/>
  <sheetViews>
    <sheetView tabSelected="1" workbookViewId="0">
      <selection activeCell="L9" sqref="L9"/>
    </sheetView>
  </sheetViews>
  <sheetFormatPr defaultRowHeight="16.5" x14ac:dyDescent="0.3"/>
  <cols>
    <col min="3" max="3" width="13.125" customWidth="1"/>
    <col min="4" max="4" width="14.75" customWidth="1"/>
    <col min="5" max="5" width="14.875" customWidth="1"/>
    <col min="6" max="6" width="13.875" customWidth="1"/>
    <col min="7" max="7" width="14.625" customWidth="1"/>
  </cols>
  <sheetData>
    <row r="1" spans="1:9" ht="26.25" x14ac:dyDescent="0.3">
      <c r="A1" s="1"/>
      <c r="B1" s="2" t="s">
        <v>0</v>
      </c>
      <c r="C1" s="3"/>
      <c r="D1" s="3"/>
      <c r="E1" s="3"/>
      <c r="F1" s="3"/>
      <c r="G1" s="4" t="s">
        <v>1</v>
      </c>
    </row>
    <row r="2" spans="1:9" ht="26.25" x14ac:dyDescent="0.3">
      <c r="A2" s="5"/>
      <c r="B2" s="6"/>
      <c r="C2" s="7" t="s">
        <v>2</v>
      </c>
      <c r="D2" s="8" t="s">
        <v>3</v>
      </c>
      <c r="E2" s="7" t="s">
        <v>4</v>
      </c>
      <c r="F2" s="9" t="s">
        <v>5</v>
      </c>
      <c r="G2" s="7" t="s">
        <v>6</v>
      </c>
    </row>
    <row r="3" spans="1:9" ht="18" thickBot="1" x14ac:dyDescent="0.35">
      <c r="A3" s="5"/>
      <c r="B3" s="10" t="s">
        <v>7</v>
      </c>
      <c r="C3" s="11">
        <v>35150000</v>
      </c>
      <c r="D3" s="12">
        <v>171870000</v>
      </c>
      <c r="E3" s="11">
        <f>E5-E4</f>
        <v>90760000</v>
      </c>
      <c r="F3" s="13">
        <v>14800000</v>
      </c>
      <c r="G3" s="11">
        <f>SUM(C3:F3)</f>
        <v>312580000</v>
      </c>
      <c r="H3" s="14"/>
      <c r="I3" s="14"/>
    </row>
    <row r="4" spans="1:9" ht="17.25" thickBot="1" x14ac:dyDescent="0.35">
      <c r="A4" s="15"/>
      <c r="B4" s="16" t="s">
        <v>8</v>
      </c>
      <c r="C4" s="17"/>
      <c r="D4" s="17"/>
      <c r="E4" s="18">
        <v>10600000</v>
      </c>
      <c r="F4" s="17"/>
      <c r="G4" s="19">
        <v>10600000</v>
      </c>
      <c r="H4" s="14"/>
      <c r="I4" s="14"/>
    </row>
    <row r="5" spans="1:9" ht="17.25" x14ac:dyDescent="0.3">
      <c r="A5" s="20" t="s">
        <v>9</v>
      </c>
      <c r="B5" s="21" t="s">
        <v>10</v>
      </c>
      <c r="C5" s="11">
        <v>35150000</v>
      </c>
      <c r="D5" s="12">
        <v>171870000</v>
      </c>
      <c r="E5" s="11">
        <v>101360000</v>
      </c>
      <c r="F5" s="13">
        <v>14800000</v>
      </c>
      <c r="G5" s="11">
        <f>G3+G4</f>
        <v>323180000</v>
      </c>
      <c r="H5" s="22"/>
      <c r="I5" s="22"/>
    </row>
    <row r="6" spans="1:9" ht="17.25" x14ac:dyDescent="0.3">
      <c r="A6" s="23" t="s">
        <v>11</v>
      </c>
      <c r="B6" s="24" t="s">
        <v>12</v>
      </c>
      <c r="C6" s="25"/>
      <c r="D6" s="12"/>
      <c r="E6" s="12"/>
      <c r="F6" s="12"/>
      <c r="G6" s="11">
        <v>323180000</v>
      </c>
    </row>
    <row r="7" spans="1:9" x14ac:dyDescent="0.3">
      <c r="A7" s="26"/>
      <c r="B7" s="8" t="s">
        <v>13</v>
      </c>
      <c r="C7" s="27" t="s">
        <v>14</v>
      </c>
      <c r="G7" s="28">
        <v>20000400</v>
      </c>
    </row>
    <row r="8" spans="1:9" x14ac:dyDescent="0.3">
      <c r="A8" s="26"/>
      <c r="B8" s="8" t="s">
        <v>15</v>
      </c>
      <c r="C8" s="29" t="s">
        <v>16</v>
      </c>
      <c r="D8" s="30"/>
      <c r="E8" s="30"/>
      <c r="F8" s="31"/>
      <c r="G8" s="28">
        <v>26985000</v>
      </c>
      <c r="H8" t="s">
        <v>17</v>
      </c>
      <c r="I8" s="14"/>
    </row>
    <row r="9" spans="1:9" x14ac:dyDescent="0.3">
      <c r="A9" s="26"/>
      <c r="B9" s="8" t="s">
        <v>18</v>
      </c>
      <c r="C9" s="8"/>
      <c r="D9" s="30"/>
      <c r="E9" s="30"/>
      <c r="F9" s="31"/>
      <c r="G9" s="28">
        <v>3038000</v>
      </c>
      <c r="H9" t="s">
        <v>19</v>
      </c>
    </row>
    <row r="10" spans="1:9" x14ac:dyDescent="0.3">
      <c r="A10" s="26"/>
      <c r="B10" s="32" t="s">
        <v>20</v>
      </c>
      <c r="C10" s="33" t="s">
        <v>21</v>
      </c>
      <c r="D10" s="34"/>
      <c r="E10" s="34"/>
      <c r="F10" s="35"/>
      <c r="G10" s="28">
        <v>27879800</v>
      </c>
      <c r="H10" t="s">
        <v>22</v>
      </c>
    </row>
    <row r="11" spans="1:9" x14ac:dyDescent="0.3">
      <c r="A11" s="26"/>
      <c r="B11" s="32" t="s">
        <v>23</v>
      </c>
      <c r="C11" s="33" t="s">
        <v>24</v>
      </c>
      <c r="D11" s="34"/>
      <c r="E11" s="34"/>
      <c r="F11" s="35"/>
      <c r="G11" s="28">
        <v>10000000</v>
      </c>
      <c r="H11" t="s">
        <v>25</v>
      </c>
    </row>
    <row r="12" spans="1:9" x14ac:dyDescent="0.3">
      <c r="A12" s="26"/>
      <c r="B12" s="32" t="s">
        <v>26</v>
      </c>
      <c r="C12" s="33" t="s">
        <v>27</v>
      </c>
      <c r="D12" s="34"/>
      <c r="E12" s="34"/>
      <c r="F12" s="35"/>
      <c r="G12" s="28">
        <v>68670000</v>
      </c>
      <c r="H12" t="s">
        <v>28</v>
      </c>
    </row>
    <row r="13" spans="1:9" x14ac:dyDescent="0.3">
      <c r="A13" s="26"/>
      <c r="B13" s="32" t="s">
        <v>29</v>
      </c>
      <c r="C13" s="33" t="s">
        <v>30</v>
      </c>
      <c r="D13" s="34"/>
      <c r="E13" s="34"/>
      <c r="F13" s="35"/>
      <c r="G13" s="28">
        <v>6100000</v>
      </c>
      <c r="H13" t="s">
        <v>31</v>
      </c>
    </row>
    <row r="14" spans="1:9" x14ac:dyDescent="0.3">
      <c r="A14" s="26"/>
      <c r="B14" s="32" t="s">
        <v>32</v>
      </c>
      <c r="C14" s="36" t="s">
        <v>33</v>
      </c>
      <c r="D14" s="37"/>
      <c r="E14" s="37"/>
      <c r="F14" s="38"/>
      <c r="G14" s="28">
        <v>6000000</v>
      </c>
      <c r="H14" t="s">
        <v>34</v>
      </c>
    </row>
    <row r="15" spans="1:9" x14ac:dyDescent="0.3">
      <c r="A15" s="26"/>
      <c r="B15" s="39" t="s">
        <v>35</v>
      </c>
      <c r="C15" s="40" t="s">
        <v>36</v>
      </c>
      <c r="D15" s="41"/>
      <c r="E15" s="41"/>
      <c r="F15" s="42"/>
      <c r="G15" s="43">
        <v>10688770</v>
      </c>
      <c r="H15" t="s">
        <v>37</v>
      </c>
      <c r="I15">
        <v>6200</v>
      </c>
    </row>
    <row r="16" spans="1:9" x14ac:dyDescent="0.3">
      <c r="A16" s="26"/>
      <c r="B16" s="39" t="s">
        <v>38</v>
      </c>
      <c r="C16" s="44" t="s">
        <v>39</v>
      </c>
      <c r="D16" s="41"/>
      <c r="E16" s="41"/>
      <c r="F16" s="42"/>
      <c r="G16" s="43">
        <v>6827000</v>
      </c>
      <c r="H16" t="s">
        <v>40</v>
      </c>
      <c r="I16">
        <v>6600</v>
      </c>
    </row>
    <row r="17" spans="1:9" x14ac:dyDescent="0.3">
      <c r="A17" s="26"/>
      <c r="B17" s="39" t="s">
        <v>41</v>
      </c>
      <c r="C17" s="40" t="s">
        <v>42</v>
      </c>
      <c r="D17" s="41"/>
      <c r="E17" s="41"/>
      <c r="F17" s="42"/>
      <c r="G17" s="43">
        <v>1500000</v>
      </c>
      <c r="H17" s="45" t="s">
        <v>43</v>
      </c>
      <c r="I17">
        <v>6880</v>
      </c>
    </row>
    <row r="18" spans="1:9" x14ac:dyDescent="0.3">
      <c r="A18" s="26"/>
      <c r="B18" s="46" t="s">
        <v>44</v>
      </c>
      <c r="C18" s="40" t="s">
        <v>45</v>
      </c>
      <c r="D18" s="41"/>
      <c r="E18" s="41"/>
      <c r="F18" s="42"/>
      <c r="G18" s="43">
        <v>24745591</v>
      </c>
      <c r="H18" s="45" t="s">
        <v>46</v>
      </c>
      <c r="I18">
        <v>7200</v>
      </c>
    </row>
    <row r="19" spans="1:9" x14ac:dyDescent="0.3">
      <c r="A19" s="26"/>
      <c r="B19" s="46" t="s">
        <v>47</v>
      </c>
      <c r="C19" s="40" t="s">
        <v>48</v>
      </c>
      <c r="D19" s="41"/>
      <c r="E19" s="41"/>
      <c r="F19" s="42"/>
      <c r="G19" s="43">
        <v>14700000</v>
      </c>
      <c r="H19" t="s">
        <v>49</v>
      </c>
      <c r="I19">
        <v>7450</v>
      </c>
    </row>
    <row r="20" spans="1:9" x14ac:dyDescent="0.3">
      <c r="A20" s="26"/>
      <c r="B20" s="39" t="s">
        <v>50</v>
      </c>
      <c r="C20" s="44" t="s">
        <v>51</v>
      </c>
      <c r="D20" s="41"/>
      <c r="E20" s="41"/>
      <c r="F20" s="42"/>
      <c r="G20" s="43">
        <v>16770088</v>
      </c>
      <c r="H20" t="s">
        <v>52</v>
      </c>
      <c r="I20">
        <v>7700</v>
      </c>
    </row>
    <row r="21" spans="1:9" x14ac:dyDescent="0.3">
      <c r="A21" s="26"/>
      <c r="B21" s="47" t="s">
        <v>53</v>
      </c>
      <c r="C21" s="48" t="s">
        <v>54</v>
      </c>
      <c r="D21" s="49"/>
      <c r="E21" s="49"/>
      <c r="F21" s="49"/>
      <c r="G21" s="50">
        <v>1500000</v>
      </c>
      <c r="H21" t="s">
        <v>55</v>
      </c>
      <c r="I21">
        <v>8000</v>
      </c>
    </row>
    <row r="22" spans="1:9" ht="17.25" x14ac:dyDescent="0.3">
      <c r="A22" s="26"/>
      <c r="B22" s="51" t="s">
        <v>56</v>
      </c>
      <c r="C22" s="52"/>
      <c r="D22" s="52"/>
      <c r="E22" s="52"/>
      <c r="F22" s="52"/>
      <c r="G22" s="53">
        <v>76731449</v>
      </c>
      <c r="H22" t="s">
        <v>57</v>
      </c>
      <c r="I22">
        <v>8350</v>
      </c>
    </row>
    <row r="23" spans="1:9" ht="17.25" x14ac:dyDescent="0.3">
      <c r="A23" s="26"/>
      <c r="B23" s="21" t="s">
        <v>58</v>
      </c>
      <c r="C23" s="12"/>
      <c r="D23" s="12"/>
      <c r="E23" s="12"/>
      <c r="F23" s="12"/>
      <c r="G23" s="11">
        <f>G24+G25</f>
        <v>77775351</v>
      </c>
      <c r="H23" t="s">
        <v>59</v>
      </c>
      <c r="I23">
        <v>8500</v>
      </c>
    </row>
    <row r="24" spans="1:9" x14ac:dyDescent="0.3">
      <c r="A24" s="26"/>
      <c r="B24" s="54" t="s">
        <v>60</v>
      </c>
      <c r="C24" s="41"/>
      <c r="D24" s="41"/>
      <c r="E24" s="41"/>
      <c r="F24" s="41"/>
      <c r="G24" s="55">
        <v>994033</v>
      </c>
      <c r="H24" t="s">
        <v>61</v>
      </c>
      <c r="I24">
        <v>8577</v>
      </c>
    </row>
    <row r="25" spans="1:9" x14ac:dyDescent="0.3">
      <c r="A25" s="56"/>
      <c r="B25" s="57" t="s">
        <v>62</v>
      </c>
      <c r="C25" s="49"/>
      <c r="D25" s="49"/>
      <c r="E25" s="49"/>
      <c r="F25" s="49"/>
      <c r="G25" s="58">
        <v>76781318</v>
      </c>
      <c r="H25" s="14"/>
      <c r="I25" s="14"/>
    </row>
    <row r="26" spans="1:9" x14ac:dyDescent="0.3">
      <c r="A26" s="1"/>
      <c r="B26" s="47" t="s">
        <v>63</v>
      </c>
      <c r="C26" s="41" t="s">
        <v>64</v>
      </c>
      <c r="D26" s="41"/>
      <c r="E26" s="41"/>
      <c r="F26" s="41"/>
      <c r="G26" s="41">
        <v>430000</v>
      </c>
      <c r="H26" s="14"/>
      <c r="I26" s="14"/>
    </row>
    <row r="27" spans="1:9" x14ac:dyDescent="0.3">
      <c r="A27" s="1"/>
      <c r="B27" s="47" t="s">
        <v>65</v>
      </c>
      <c r="C27" s="47" t="s">
        <v>66</v>
      </c>
      <c r="D27" s="3"/>
      <c r="E27" s="3"/>
      <c r="F27" s="3"/>
      <c r="G27" s="3">
        <v>500000</v>
      </c>
      <c r="H27" s="14"/>
    </row>
    <row r="28" spans="1:9" x14ac:dyDescent="0.3">
      <c r="A28" s="1"/>
      <c r="B28" s="47"/>
      <c r="C28" s="47" t="s">
        <v>67</v>
      </c>
      <c r="D28" s="3"/>
      <c r="E28" s="3"/>
      <c r="F28" s="3"/>
      <c r="G28" s="3">
        <v>1700000</v>
      </c>
    </row>
    <row r="29" spans="1:9" x14ac:dyDescent="0.3">
      <c r="A29" s="1"/>
      <c r="B29" s="47" t="s">
        <v>68</v>
      </c>
      <c r="C29" s="47"/>
      <c r="D29" s="3"/>
      <c r="E29" s="3"/>
      <c r="F29" s="3"/>
      <c r="G29" s="3">
        <v>76005351</v>
      </c>
    </row>
    <row r="30" spans="1:9" x14ac:dyDescent="0.3">
      <c r="A30" s="1"/>
      <c r="B30" s="47" t="s">
        <v>69</v>
      </c>
      <c r="C30" s="3"/>
      <c r="D30" s="3"/>
      <c r="E30" s="3"/>
      <c r="F30" s="59" t="s">
        <v>70</v>
      </c>
      <c r="G30" s="3">
        <v>2000000</v>
      </c>
    </row>
    <row r="31" spans="1:9" x14ac:dyDescent="0.3">
      <c r="A31" s="1"/>
      <c r="B31" s="47" t="s">
        <v>71</v>
      </c>
      <c r="C31" s="3"/>
      <c r="D31" s="3"/>
      <c r="E31" s="3"/>
      <c r="F31" s="3"/>
      <c r="G31" s="59" t="s">
        <v>72</v>
      </c>
    </row>
    <row r="32" spans="1:9" ht="17.25" x14ac:dyDescent="0.3">
      <c r="A32" s="1"/>
      <c r="B32" s="47" t="s">
        <v>73</v>
      </c>
      <c r="C32" s="60"/>
      <c r="D32" s="52"/>
      <c r="E32" s="52"/>
      <c r="F32" s="60"/>
      <c r="G32" s="3" t="s">
        <v>74</v>
      </c>
      <c r="H32" s="61"/>
      <c r="I32" s="61"/>
    </row>
    <row r="33" spans="1:9" ht="17.25" x14ac:dyDescent="0.3">
      <c r="A33" s="1"/>
      <c r="B33" s="47" t="s">
        <v>75</v>
      </c>
      <c r="C33" s="62" t="s">
        <v>76</v>
      </c>
      <c r="D33" s="63">
        <v>325000000</v>
      </c>
      <c r="E33" s="47" t="s">
        <v>77</v>
      </c>
      <c r="F33" s="64">
        <f>D33-D34</f>
        <v>1820000</v>
      </c>
      <c r="G33" s="52"/>
      <c r="H33" s="65"/>
      <c r="I33" s="66"/>
    </row>
    <row r="34" spans="1:9" ht="17.25" x14ac:dyDescent="0.3">
      <c r="A34" s="1"/>
      <c r="B34" s="47"/>
      <c r="C34" s="47" t="s">
        <v>78</v>
      </c>
      <c r="D34" s="67">
        <v>323180000</v>
      </c>
      <c r="E34" s="3" t="s">
        <v>79</v>
      </c>
      <c r="F34" s="3">
        <v>260000</v>
      </c>
      <c r="G34" s="41"/>
      <c r="H34" s="41"/>
      <c r="I34" s="1"/>
    </row>
    <row r="35" spans="1:9" x14ac:dyDescent="0.3">
      <c r="A35" s="1"/>
      <c r="B35" s="47"/>
      <c r="C35" s="3"/>
      <c r="D35" s="3"/>
      <c r="E35" s="3" t="s">
        <v>80</v>
      </c>
      <c r="F35" s="3">
        <v>240000</v>
      </c>
      <c r="G35" s="41"/>
      <c r="H35" s="41"/>
      <c r="I35" s="1"/>
    </row>
    <row r="36" spans="1:9" x14ac:dyDescent="0.3">
      <c r="A36" s="1"/>
      <c r="B36" s="47"/>
      <c r="C36" s="3"/>
      <c r="D36" s="3"/>
      <c r="E36" s="3" t="s">
        <v>81</v>
      </c>
      <c r="F36" s="3">
        <v>1320000</v>
      </c>
      <c r="G36" s="3"/>
    </row>
    <row r="37" spans="1:9" ht="20.25" x14ac:dyDescent="0.3">
      <c r="A37" s="1"/>
      <c r="B37" s="68" t="s">
        <v>82</v>
      </c>
      <c r="C37" s="3"/>
      <c r="D37" s="3"/>
      <c r="E37" s="3"/>
      <c r="F37" s="3"/>
      <c r="G37" s="3"/>
    </row>
    <row r="38" spans="1:9" x14ac:dyDescent="0.3">
      <c r="A38" s="5"/>
      <c r="B38" s="69"/>
      <c r="C38" s="70" t="s">
        <v>83</v>
      </c>
      <c r="D38" s="70" t="s">
        <v>84</v>
      </c>
      <c r="E38" s="71" t="s">
        <v>77</v>
      </c>
      <c r="F38" s="3"/>
      <c r="G38" s="3"/>
    </row>
    <row r="39" spans="1:9" x14ac:dyDescent="0.3">
      <c r="A39" s="15"/>
      <c r="B39" s="39" t="s">
        <v>85</v>
      </c>
      <c r="C39" s="40">
        <v>10020</v>
      </c>
      <c r="D39" s="40">
        <v>8577</v>
      </c>
      <c r="E39" s="43">
        <v>-1443</v>
      </c>
      <c r="F39" s="3"/>
      <c r="G39" s="3"/>
    </row>
    <row r="40" spans="1:9" x14ac:dyDescent="0.3">
      <c r="A40" s="15"/>
      <c r="B40" s="39" t="s">
        <v>86</v>
      </c>
      <c r="C40" s="40">
        <v>2400</v>
      </c>
      <c r="D40" s="40">
        <v>2687</v>
      </c>
      <c r="E40" s="43">
        <v>287</v>
      </c>
      <c r="F40" s="3"/>
      <c r="G40" s="3"/>
    </row>
    <row r="41" spans="1:9" x14ac:dyDescent="0.3">
      <c r="A41" s="15"/>
      <c r="B41" s="39" t="s">
        <v>87</v>
      </c>
      <c r="C41" s="40">
        <v>3000</v>
      </c>
      <c r="D41" s="40">
        <v>3515</v>
      </c>
      <c r="E41" s="43">
        <v>515</v>
      </c>
      <c r="F41" s="3"/>
      <c r="G41" s="3"/>
    </row>
    <row r="42" spans="1:9" x14ac:dyDescent="0.3">
      <c r="A42" s="72"/>
      <c r="B42" s="73" t="s">
        <v>88</v>
      </c>
      <c r="C42" s="48">
        <v>1200</v>
      </c>
      <c r="D42" s="48">
        <v>1480</v>
      </c>
      <c r="E42" s="50">
        <v>280</v>
      </c>
      <c r="F42" s="3"/>
      <c r="G42" s="3"/>
    </row>
    <row r="43" spans="1:9" x14ac:dyDescent="0.3">
      <c r="A43" s="74"/>
      <c r="B43" s="75" t="s">
        <v>89</v>
      </c>
      <c r="C43" s="76" t="s">
        <v>90</v>
      </c>
      <c r="D43" s="76">
        <v>325400000</v>
      </c>
      <c r="E43" s="77">
        <v>25400000</v>
      </c>
      <c r="F43" s="3"/>
      <c r="G43" s="3"/>
    </row>
    <row r="44" spans="1:9" x14ac:dyDescent="0.3">
      <c r="A44" s="5"/>
      <c r="B44" s="69" t="s">
        <v>91</v>
      </c>
      <c r="C44" s="29">
        <v>75000000</v>
      </c>
      <c r="D44" s="78" t="s">
        <v>92</v>
      </c>
      <c r="E44" s="79">
        <v>3000000</v>
      </c>
      <c r="F44" s="3"/>
      <c r="G44" s="3"/>
    </row>
    <row r="45" spans="1:9" ht="17.25" x14ac:dyDescent="0.3">
      <c r="A45" s="15"/>
      <c r="B45" s="51" t="s">
        <v>93</v>
      </c>
      <c r="C45" s="80"/>
      <c r="D45" s="80"/>
      <c r="E45" s="81">
        <v>33690000</v>
      </c>
      <c r="F45" s="3"/>
      <c r="G45" s="3"/>
    </row>
    <row r="46" spans="1:9" x14ac:dyDescent="0.3">
      <c r="A46" s="15"/>
      <c r="B46" s="39" t="s">
        <v>94</v>
      </c>
      <c r="C46" s="40" t="s">
        <v>95</v>
      </c>
      <c r="D46" s="40"/>
      <c r="E46" s="43">
        <v>18759000</v>
      </c>
      <c r="F46" s="3"/>
      <c r="G46" s="3"/>
    </row>
    <row r="47" spans="1:9" x14ac:dyDescent="0.3">
      <c r="A47" s="15" t="s">
        <v>77</v>
      </c>
      <c r="B47" s="39" t="s">
        <v>96</v>
      </c>
      <c r="C47" s="40"/>
      <c r="D47" s="40"/>
      <c r="E47" s="43">
        <v>14931000</v>
      </c>
      <c r="F47" s="3"/>
      <c r="G47" s="3"/>
    </row>
    <row r="48" spans="1:9" x14ac:dyDescent="0.3">
      <c r="A48" s="15" t="s">
        <v>97</v>
      </c>
      <c r="B48" s="39" t="s">
        <v>98</v>
      </c>
      <c r="C48" s="40" t="s">
        <v>99</v>
      </c>
      <c r="D48" s="40"/>
      <c r="E48" s="82" t="s">
        <v>100</v>
      </c>
      <c r="F48" s="3"/>
      <c r="G48" s="3"/>
    </row>
    <row r="49" spans="1:7" x14ac:dyDescent="0.3">
      <c r="A49" s="15"/>
      <c r="B49" s="39" t="s">
        <v>101</v>
      </c>
      <c r="C49" s="40" t="s">
        <v>102</v>
      </c>
      <c r="D49" s="40"/>
      <c r="E49" s="43" t="s">
        <v>103</v>
      </c>
      <c r="F49" s="3"/>
      <c r="G49" s="3"/>
    </row>
    <row r="50" spans="1:7" x14ac:dyDescent="0.3">
      <c r="A50" s="15"/>
      <c r="B50" s="39" t="s">
        <v>104</v>
      </c>
      <c r="C50" s="40" t="s">
        <v>105</v>
      </c>
      <c r="D50" s="40"/>
      <c r="E50" s="82" t="s">
        <v>106</v>
      </c>
      <c r="F50" s="3"/>
      <c r="G50" s="3"/>
    </row>
    <row r="51" spans="1:7" ht="17.25" x14ac:dyDescent="0.3">
      <c r="A51" s="15"/>
      <c r="B51" s="51" t="s">
        <v>107</v>
      </c>
      <c r="C51" s="80"/>
      <c r="D51" s="80"/>
      <c r="E51" s="83">
        <v>36700000</v>
      </c>
      <c r="F51" s="3"/>
      <c r="G51" s="3"/>
    </row>
    <row r="52" spans="1:7" x14ac:dyDescent="0.3">
      <c r="A52" s="15"/>
      <c r="B52" s="39" t="s">
        <v>108</v>
      </c>
      <c r="C52" s="40" t="s">
        <v>109</v>
      </c>
      <c r="D52" s="40"/>
      <c r="E52" s="43">
        <v>11920000</v>
      </c>
      <c r="F52" s="3"/>
      <c r="G52" s="3"/>
    </row>
    <row r="53" spans="1:7" x14ac:dyDescent="0.3">
      <c r="A53" s="15"/>
      <c r="B53" s="39" t="s">
        <v>110</v>
      </c>
      <c r="C53" s="40"/>
      <c r="D53" s="40"/>
      <c r="E53" s="43">
        <v>6494200</v>
      </c>
      <c r="F53" s="3"/>
      <c r="G53" s="3">
        <f>E52+E53+E54+E55</f>
        <v>32414200</v>
      </c>
    </row>
    <row r="54" spans="1:7" x14ac:dyDescent="0.3">
      <c r="A54" s="15"/>
      <c r="B54" s="39" t="s">
        <v>111</v>
      </c>
      <c r="C54" s="40"/>
      <c r="D54" s="40"/>
      <c r="E54" s="43">
        <v>10000000</v>
      </c>
      <c r="F54" s="3"/>
      <c r="G54" s="3"/>
    </row>
    <row r="55" spans="1:7" x14ac:dyDescent="0.3">
      <c r="A55" s="15"/>
      <c r="B55" s="39" t="s">
        <v>112</v>
      </c>
      <c r="C55" s="40"/>
      <c r="D55" s="40"/>
      <c r="E55" s="43">
        <v>4000000</v>
      </c>
      <c r="F55" s="3"/>
      <c r="G55" s="3"/>
    </row>
    <row r="56" spans="1:7" x14ac:dyDescent="0.3">
      <c r="A56" s="72"/>
      <c r="B56" s="73" t="s">
        <v>113</v>
      </c>
      <c r="C56" s="48"/>
      <c r="D56" s="48"/>
      <c r="E56" s="50">
        <f>E51-G53</f>
        <v>4285800</v>
      </c>
      <c r="F56" s="3"/>
      <c r="G56" s="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사용자</cp:lastModifiedBy>
  <dcterms:created xsi:type="dcterms:W3CDTF">2020-01-28T07:07:19Z</dcterms:created>
  <dcterms:modified xsi:type="dcterms:W3CDTF">2020-01-28T07:08:53Z</dcterms:modified>
</cp:coreProperties>
</file>