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730XBE-K38\Desktop\"/>
    </mc:Choice>
  </mc:AlternateContent>
  <xr:revisionPtr revIDLastSave="0" documentId="13_ncr:1_{226ACE46-AED6-4E7A-A0A9-E320BBEAEE42}" xr6:coauthVersionLast="45" xr6:coauthVersionMax="45" xr10:uidLastSave="{00000000-0000-0000-0000-000000000000}"/>
  <bookViews>
    <workbookView xWindow="0" yWindow="0" windowWidth="23040" windowHeight="12360" xr2:uid="{46A24451-E2C8-4D66-B266-FA541B87D0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1" l="1"/>
  <c r="M13" i="1" s="1"/>
  <c r="I13" i="1"/>
  <c r="I16" i="1" s="1"/>
  <c r="H13" i="1"/>
  <c r="G13" i="1"/>
  <c r="F13" i="1"/>
  <c r="F14" i="1" s="1"/>
  <c r="H14" i="1" s="1"/>
  <c r="E13" i="1"/>
  <c r="D13" i="1"/>
  <c r="C13" i="1"/>
  <c r="B13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<sst xmlns="http://schemas.openxmlformats.org/spreadsheetml/2006/main" count="73" uniqueCount="69">
  <si>
    <t>종합</t>
    <phoneticPr fontId="3" type="noConversion"/>
  </si>
  <si>
    <t>(명,만원)</t>
    <phoneticPr fontId="3" type="noConversion"/>
  </si>
  <si>
    <t>수단금</t>
    <phoneticPr fontId="3" type="noConversion"/>
  </si>
  <si>
    <t xml:space="preserve">  서     책</t>
    <phoneticPr fontId="3" type="noConversion"/>
  </si>
  <si>
    <t>금액계</t>
    <phoneticPr fontId="3" type="noConversion"/>
  </si>
  <si>
    <t>화보</t>
    <phoneticPr fontId="3" type="noConversion"/>
  </si>
  <si>
    <t>목표</t>
    <phoneticPr fontId="3" type="noConversion"/>
  </si>
  <si>
    <t>현재</t>
    <phoneticPr fontId="3" type="noConversion"/>
  </si>
  <si>
    <t>달성율</t>
    <phoneticPr fontId="3" type="noConversion"/>
  </si>
  <si>
    <t>인구(예상)</t>
    <phoneticPr fontId="3" type="noConversion"/>
  </si>
  <si>
    <t xml:space="preserve">계해보등록 </t>
    <phoneticPr fontId="3" type="noConversion"/>
  </si>
  <si>
    <t>인원</t>
    <phoneticPr fontId="3" type="noConversion"/>
  </si>
  <si>
    <t>사진</t>
    <phoneticPr fontId="3" type="noConversion"/>
  </si>
  <si>
    <t>금액</t>
    <phoneticPr fontId="3" type="noConversion"/>
  </si>
  <si>
    <t>전질</t>
    <phoneticPr fontId="3" type="noConversion"/>
  </si>
  <si>
    <t>반질</t>
    <phoneticPr fontId="3" type="noConversion"/>
  </si>
  <si>
    <t>1권</t>
    <phoneticPr fontId="3" type="noConversion"/>
  </si>
  <si>
    <t>계약금</t>
    <phoneticPr fontId="3" type="noConversion"/>
  </si>
  <si>
    <t>%</t>
    <phoneticPr fontId="3" type="noConversion"/>
  </si>
  <si>
    <t>기준</t>
    <phoneticPr fontId="3" type="noConversion"/>
  </si>
  <si>
    <t>판윤</t>
    <phoneticPr fontId="3" type="noConversion"/>
  </si>
  <si>
    <t>참판</t>
    <phoneticPr fontId="3" type="noConversion"/>
  </si>
  <si>
    <t>참의</t>
    <phoneticPr fontId="3" type="noConversion"/>
  </si>
  <si>
    <t>병사</t>
    <phoneticPr fontId="3" type="noConversion"/>
  </si>
  <si>
    <t>시랑</t>
    <phoneticPr fontId="3" type="noConversion"/>
  </si>
  <si>
    <t>통덕</t>
    <phoneticPr fontId="3" type="noConversion"/>
  </si>
  <si>
    <t>모정</t>
    <phoneticPr fontId="3" type="noConversion"/>
  </si>
  <si>
    <t>선전 기타</t>
    <phoneticPr fontId="3" type="noConversion"/>
  </si>
  <si>
    <t>합계</t>
    <phoneticPr fontId="3" type="noConversion"/>
  </si>
  <si>
    <t>보책 권</t>
    <phoneticPr fontId="3" type="noConversion"/>
  </si>
  <si>
    <t>헌성금</t>
    <phoneticPr fontId="3" type="noConversion"/>
  </si>
  <si>
    <t>(목표)</t>
    <phoneticPr fontId="3" type="noConversion"/>
  </si>
  <si>
    <t>총계</t>
    <phoneticPr fontId="3" type="noConversion"/>
  </si>
  <si>
    <t xml:space="preserve"> </t>
    <phoneticPr fontId="3" type="noConversion"/>
  </si>
  <si>
    <t>2020.1.16</t>
    <phoneticPr fontId="3" type="noConversion"/>
  </si>
  <si>
    <t>서책재고</t>
    <phoneticPr fontId="3" type="noConversion"/>
  </si>
  <si>
    <t>잔고</t>
    <phoneticPr fontId="3" type="noConversion"/>
  </si>
  <si>
    <t>판매</t>
    <phoneticPr fontId="3" type="noConversion"/>
  </si>
  <si>
    <t>권</t>
    <phoneticPr fontId="3" type="noConversion"/>
  </si>
  <si>
    <t>지출(년간 인터넷족보 홈페이지관리)</t>
    <phoneticPr fontId="3" type="noConversion"/>
  </si>
  <si>
    <t>잔고(만원)</t>
    <phoneticPr fontId="3" type="noConversion"/>
  </si>
  <si>
    <t>금액(만원)</t>
    <phoneticPr fontId="3" type="noConversion"/>
  </si>
  <si>
    <t>2월</t>
    <phoneticPr fontId="3" type="noConversion"/>
  </si>
  <si>
    <t>출고오류(석근호)</t>
    <phoneticPr fontId="3" type="noConversion"/>
  </si>
  <si>
    <t>판매(석위수)</t>
    <phoneticPr fontId="3" type="noConversion"/>
  </si>
  <si>
    <t>시간보로대체</t>
    <phoneticPr fontId="3" type="noConversion"/>
  </si>
  <si>
    <t>1~2월택배비</t>
    <phoneticPr fontId="3" type="noConversion"/>
  </si>
  <si>
    <t>신규수단(3건)</t>
    <phoneticPr fontId="3" type="noConversion"/>
  </si>
  <si>
    <t>석위수 석선균</t>
    <phoneticPr fontId="3" type="noConversion"/>
  </si>
  <si>
    <t>택배비2건</t>
    <phoneticPr fontId="3" type="noConversion"/>
  </si>
  <si>
    <t>이월</t>
    <phoneticPr fontId="3" type="noConversion"/>
  </si>
  <si>
    <t>6,000만원은 대종회 발전기금으로 이체</t>
    <phoneticPr fontId="3" type="noConversion"/>
  </si>
  <si>
    <t>석동일</t>
    <phoneticPr fontId="3" type="noConversion"/>
  </si>
  <si>
    <t>등록비 택배비 인쇄비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</si>
  <si>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</si>
  <si>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</si>
  <si>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</si>
  <si>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충주박물관(기증)</t>
    <phoneticPr fontId="3" type="noConversion"/>
  </si>
  <si>
    <t>경의사 식탁대금(대체)</t>
    <phoneticPr fontId="3" type="noConversion"/>
  </si>
  <si>
    <t>출고오류(참의 창원)</t>
    <phoneticPr fontId="3" type="noConversion"/>
  </si>
  <si>
    <t>잔고</t>
    <phoneticPr fontId="3" type="noConversion"/>
  </si>
  <si>
    <t>석재원 서책 판매</t>
    <phoneticPr fontId="3" type="noConversion"/>
  </si>
  <si>
    <t>2020.1월.</t>
    <phoneticPr fontId="3" type="noConversion"/>
  </si>
  <si>
    <t>경상경비 잔고 부족</t>
    <phoneticPr fontId="3" type="noConversion"/>
  </si>
  <si>
    <t>석길수서책</t>
    <phoneticPr fontId="3" type="noConversion"/>
  </si>
  <si>
    <t>6월</t>
    <phoneticPr fontId="3" type="noConversion"/>
  </si>
  <si>
    <t>석종세서책</t>
    <phoneticPr fontId="3" type="noConversion"/>
  </si>
  <si>
    <t>전자족보(27)</t>
    <phoneticPr fontId="3" type="noConversion"/>
  </si>
  <si>
    <t>식탁대금 회입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</si>
</sst>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0" xfId="1" applyFont="1" applyBorder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5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1" fontId="5" fillId="0" borderId="10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9" fontId="0" fillId="0" borderId="11" xfId="0" applyNumberFormat="1" applyBorder="1">
      <alignment vertical="center"/>
    </xf>
    <xf numFmtId="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1" fontId="6" fillId="0" borderId="14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4" xfId="1" applyFont="1" applyBorder="1">
      <alignment vertical="center"/>
    </xf>
    <xf numFmtId="41" fontId="5" fillId="0" borderId="15" xfId="1" applyFont="1" applyBorder="1" applyAlignment="1">
      <alignment horizontal="right" vertical="center"/>
    </xf>
    <xf numFmtId="41" fontId="5" fillId="0" borderId="14" xfId="1" applyFont="1" applyBorder="1" applyAlignment="1">
      <alignment horizontal="right" vertical="center"/>
    </xf>
    <xf numFmtId="0" fontId="0" fillId="0" borderId="16" xfId="0" applyBorder="1">
      <alignment vertical="center"/>
    </xf>
    <xf numFmtId="41" fontId="6" fillId="0" borderId="14" xfId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41" fontId="6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vertical="center"/>
    </xf>
    <xf numFmtId="41" fontId="5" fillId="0" borderId="0" xfId="1" applyFont="1" applyBorder="1" applyAlignment="1">
      <alignment vertical="center"/>
    </xf>
    <xf numFmtId="41" fontId="6" fillId="0" borderId="14" xfId="1" applyFont="1" applyBorder="1" applyAlignment="1">
      <alignment vertical="center"/>
    </xf>
    <xf numFmtId="41" fontId="0" fillId="0" borderId="16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5" fillId="0" borderId="15" xfId="1" applyFont="1" applyBorder="1" applyAlignment="1">
      <alignment vertical="center"/>
    </xf>
    <xf numFmtId="41" fontId="0" fillId="0" borderId="12" xfId="1" applyFont="1" applyBorder="1" applyAlignment="1">
      <alignment vertical="center"/>
    </xf>
    <xf numFmtId="41" fontId="0" fillId="0" borderId="0" xfId="1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41" fontId="6" fillId="0" borderId="0" xfId="1" applyFont="1" applyBorder="1">
      <alignment vertical="center"/>
    </xf>
    <xf numFmtId="41" fontId="5" fillId="0" borderId="0" xfId="1" applyFont="1">
      <alignment vertical="center"/>
    </xf>
    <xf numFmtId="41" fontId="5" fillId="0" borderId="15" xfId="1" applyFont="1" applyBorder="1">
      <alignment vertical="center"/>
    </xf>
    <xf numFmtId="41" fontId="6" fillId="0" borderId="0" xfId="1" applyFont="1" applyFill="1" applyBorder="1">
      <alignment vertical="center"/>
    </xf>
    <xf numFmtId="0" fontId="0" fillId="0" borderId="15" xfId="0" applyBorder="1">
      <alignment vertical="center"/>
    </xf>
    <xf numFmtId="41" fontId="5" fillId="0" borderId="17" xfId="1" applyFont="1" applyBorder="1" applyAlignment="1">
      <alignment horizontal="center" vertical="center"/>
    </xf>
    <xf numFmtId="41" fontId="6" fillId="0" borderId="19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/>
    </xf>
    <xf numFmtId="41" fontId="5" fillId="0" borderId="18" xfId="1" applyFont="1" applyBorder="1" applyAlignment="1">
      <alignment horizontal="right" vertical="center"/>
    </xf>
    <xf numFmtId="41" fontId="6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0" xfId="1" applyFont="1">
      <alignment vertical="center"/>
    </xf>
    <xf numFmtId="41" fontId="5" fillId="0" borderId="0" xfId="1" applyFont="1" applyBorder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0" xfId="0" quotePrefix="1" applyFill="1" applyBorder="1">
      <alignment vertical="center"/>
    </xf>
    <xf numFmtId="0" fontId="0" fillId="0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4" xfId="0" quotePrefix="1" applyFill="1" applyBorder="1" applyAlignment="1">
      <alignment horizontal="right" vertical="center"/>
    </xf>
    <xf numFmtId="0" fontId="0" fillId="0" borderId="24" xfId="0" quotePrefix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69A1-2CAA-4C11-BED5-386B4B64C179}">
  <dimension ref="A1:P40"/>
  <sheetViews>
    <sheetView tabSelected="1" topLeftCell="A17" workbookViewId="0">
      <selection activeCell="E42" sqref="E42"/>
    </sheetView>
  </sheetViews>
  <sheetFormatPr defaultRowHeight="17.399999999999999" x14ac:dyDescent="0.4"/>
  <cols>
    <col min="2" max="2" width="9.8984375" bestFit="1" customWidth="1"/>
    <col min="3" max="3" width="5.19921875" customWidth="1"/>
    <col min="5" max="5" width="6.19921875" customWidth="1"/>
    <col min="6" max="6" width="6.8984375" customWidth="1"/>
    <col min="7" max="7" width="5" customWidth="1"/>
    <col min="8" max="8" width="10.296875" customWidth="1"/>
    <col min="9" max="9" width="11.69921875" customWidth="1"/>
    <col min="10" max="10" width="5.69921875" customWidth="1"/>
    <col min="11" max="11" width="7.5" customWidth="1"/>
    <col min="12" max="12" width="8" customWidth="1"/>
    <col min="13" max="13" width="6.69921875" customWidth="1"/>
    <col min="14" max="14" width="7.69921875" customWidth="1"/>
    <col min="15" max="15" width="7.8984375" customWidth="1"/>
  </cols>
  <sheetData>
    <row r="1" spans="1:16" ht="21.6" thickBot="1" x14ac:dyDescent="0.45">
      <c r="A1" s="1" t="s">
        <v>0</v>
      </c>
      <c r="B1" s="3"/>
      <c r="C1" s="2"/>
      <c r="D1" s="4"/>
      <c r="E1" s="2"/>
      <c r="F1" s="2"/>
      <c r="G1" s="2"/>
      <c r="H1" s="5" t="s">
        <v>1</v>
      </c>
      <c r="I1" s="3"/>
      <c r="J1" s="2"/>
      <c r="K1" s="2"/>
    </row>
    <row r="2" spans="1:16" ht="19.2" x14ac:dyDescent="0.4">
      <c r="A2" s="6"/>
      <c r="B2" s="7"/>
      <c r="C2" s="8" t="s">
        <v>2</v>
      </c>
      <c r="D2" s="9"/>
      <c r="E2" s="10"/>
      <c r="F2" s="8" t="s">
        <v>3</v>
      </c>
      <c r="G2" s="8"/>
      <c r="H2" s="11"/>
      <c r="I2" s="12" t="s">
        <v>4</v>
      </c>
      <c r="J2" s="13" t="s">
        <v>5</v>
      </c>
      <c r="K2" s="14" t="s">
        <v>6</v>
      </c>
      <c r="L2" s="15" t="s">
        <v>7</v>
      </c>
      <c r="M2" s="14" t="s">
        <v>8</v>
      </c>
      <c r="N2" s="16" t="s">
        <v>9</v>
      </c>
      <c r="O2" s="17" t="s">
        <v>10</v>
      </c>
    </row>
    <row r="3" spans="1:16" ht="19.2" x14ac:dyDescent="0.4">
      <c r="A3" s="18"/>
      <c r="B3" s="19" t="s">
        <v>11</v>
      </c>
      <c r="C3" s="20" t="s">
        <v>12</v>
      </c>
      <c r="D3" s="21" t="s">
        <v>13</v>
      </c>
      <c r="E3" s="20" t="s">
        <v>14</v>
      </c>
      <c r="F3" s="20" t="s">
        <v>15</v>
      </c>
      <c r="G3" s="22" t="s">
        <v>16</v>
      </c>
      <c r="H3" s="22" t="s">
        <v>17</v>
      </c>
      <c r="I3" s="12"/>
      <c r="J3" s="23"/>
      <c r="K3" s="24">
        <v>0.222</v>
      </c>
      <c r="L3" s="25"/>
      <c r="M3" s="26" t="s">
        <v>18</v>
      </c>
      <c r="N3" s="27"/>
      <c r="O3" s="25" t="s">
        <v>19</v>
      </c>
    </row>
    <row r="4" spans="1:16" ht="19.2" x14ac:dyDescent="0.4">
      <c r="A4" s="29" t="s">
        <v>20</v>
      </c>
      <c r="B4" s="31">
        <v>333</v>
      </c>
      <c r="C4" s="32">
        <v>0</v>
      </c>
      <c r="D4" s="33">
        <v>666</v>
      </c>
      <c r="E4" s="34">
        <v>27</v>
      </c>
      <c r="F4" s="32">
        <v>26</v>
      </c>
      <c r="G4" s="32"/>
      <c r="H4" s="32">
        <v>601</v>
      </c>
      <c r="I4" s="35">
        <v>1279</v>
      </c>
      <c r="J4" s="36">
        <v>60</v>
      </c>
      <c r="K4" s="37">
        <v>240</v>
      </c>
      <c r="L4" s="38">
        <v>333</v>
      </c>
      <c r="M4" s="39">
        <f>L4/K4*100</f>
        <v>138.75</v>
      </c>
      <c r="N4" s="40">
        <v>1100</v>
      </c>
      <c r="O4" s="28">
        <v>900</v>
      </c>
    </row>
    <row r="5" spans="1:16" ht="19.2" x14ac:dyDescent="0.4">
      <c r="A5" s="29" t="s">
        <v>21</v>
      </c>
      <c r="B5" s="31">
        <v>1316</v>
      </c>
      <c r="C5" s="32">
        <v>2</v>
      </c>
      <c r="D5" s="33">
        <v>2635</v>
      </c>
      <c r="E5" s="34">
        <v>58</v>
      </c>
      <c r="F5" s="32">
        <v>101</v>
      </c>
      <c r="G5" s="32">
        <v>1</v>
      </c>
      <c r="H5" s="32">
        <v>1672</v>
      </c>
      <c r="I5" s="41">
        <v>4307</v>
      </c>
      <c r="J5" s="36">
        <v>150</v>
      </c>
      <c r="K5" s="37">
        <v>1700</v>
      </c>
      <c r="L5" s="38">
        <v>1316</v>
      </c>
      <c r="M5" s="39">
        <f t="shared" ref="M5:M13" si="0">L5/K5*100</f>
        <v>77.411764705882362</v>
      </c>
      <c r="N5" s="42">
        <v>7900</v>
      </c>
      <c r="O5" s="28">
        <v>7500</v>
      </c>
    </row>
    <row r="6" spans="1:16" ht="19.2" x14ac:dyDescent="0.4">
      <c r="A6" s="43" t="s">
        <v>22</v>
      </c>
      <c r="B6" s="31">
        <v>2973</v>
      </c>
      <c r="C6" s="33">
        <v>31</v>
      </c>
      <c r="D6" s="33">
        <v>5996</v>
      </c>
      <c r="E6" s="44">
        <v>125</v>
      </c>
      <c r="F6" s="45">
        <v>271</v>
      </c>
      <c r="G6" s="45"/>
      <c r="H6" s="45">
        <v>4000</v>
      </c>
      <c r="I6" s="46">
        <v>9996</v>
      </c>
      <c r="J6" s="47">
        <v>660</v>
      </c>
      <c r="K6" s="48">
        <v>2600</v>
      </c>
      <c r="L6" s="49">
        <v>2973</v>
      </c>
      <c r="M6" s="44">
        <f t="shared" si="0"/>
        <v>114.34615384615385</v>
      </c>
      <c r="N6" s="47">
        <v>12000</v>
      </c>
      <c r="O6" s="50">
        <v>11000</v>
      </c>
      <c r="P6" s="51"/>
    </row>
    <row r="7" spans="1:16" ht="19.2" x14ac:dyDescent="0.4">
      <c r="A7" s="29" t="s">
        <v>23</v>
      </c>
      <c r="B7" s="54">
        <v>2236</v>
      </c>
      <c r="C7" s="53">
        <v>9</v>
      </c>
      <c r="D7" s="55">
        <v>4487</v>
      </c>
      <c r="E7" s="52">
        <v>72</v>
      </c>
      <c r="F7" s="53">
        <v>142</v>
      </c>
      <c r="G7" s="53">
        <v>1</v>
      </c>
      <c r="H7" s="53">
        <v>2209</v>
      </c>
      <c r="I7" s="35">
        <v>6696</v>
      </c>
      <c r="J7" s="36">
        <v>280</v>
      </c>
      <c r="K7" s="37">
        <v>2100</v>
      </c>
      <c r="L7" s="56">
        <v>2236</v>
      </c>
      <c r="M7" s="39">
        <f t="shared" si="0"/>
        <v>106.47619047619048</v>
      </c>
      <c r="N7" s="42">
        <v>15000</v>
      </c>
      <c r="O7" s="28">
        <v>13700</v>
      </c>
    </row>
    <row r="8" spans="1:16" ht="19.2" x14ac:dyDescent="0.4">
      <c r="A8" s="29" t="s">
        <v>24</v>
      </c>
      <c r="B8" s="54">
        <v>1220</v>
      </c>
      <c r="C8" s="53">
        <v>1</v>
      </c>
      <c r="D8" s="55">
        <v>2373</v>
      </c>
      <c r="E8" s="52">
        <v>28</v>
      </c>
      <c r="F8" s="53">
        <v>60</v>
      </c>
      <c r="G8" s="53">
        <v>50</v>
      </c>
      <c r="H8" s="53">
        <v>1101</v>
      </c>
      <c r="I8" s="35">
        <v>3474</v>
      </c>
      <c r="J8" s="36">
        <v>255</v>
      </c>
      <c r="K8" s="37">
        <v>1100</v>
      </c>
      <c r="L8" s="56">
        <v>1220</v>
      </c>
      <c r="M8" s="39">
        <f t="shared" si="0"/>
        <v>110.90909090909091</v>
      </c>
      <c r="N8" s="40"/>
      <c r="O8" s="28"/>
    </row>
    <row r="9" spans="1:16" ht="19.2" x14ac:dyDescent="0.4">
      <c r="A9" s="29" t="s">
        <v>25</v>
      </c>
      <c r="B9" s="57">
        <v>385</v>
      </c>
      <c r="C9" s="53">
        <v>8</v>
      </c>
      <c r="D9" s="55">
        <v>786</v>
      </c>
      <c r="E9" s="52">
        <v>25</v>
      </c>
      <c r="F9" s="53">
        <v>22</v>
      </c>
      <c r="G9" s="53">
        <v>1</v>
      </c>
      <c r="H9" s="53">
        <v>555</v>
      </c>
      <c r="I9" s="35">
        <v>1341</v>
      </c>
      <c r="J9" s="36">
        <v>75</v>
      </c>
      <c r="K9" s="37">
        <v>980</v>
      </c>
      <c r="L9" s="56">
        <v>385</v>
      </c>
      <c r="M9" s="39">
        <f t="shared" si="0"/>
        <v>39.285714285714285</v>
      </c>
      <c r="N9" s="42">
        <v>4500</v>
      </c>
      <c r="O9" s="28">
        <v>4650</v>
      </c>
    </row>
    <row r="10" spans="1:16" ht="19.2" x14ac:dyDescent="0.4">
      <c r="A10" s="29" t="s">
        <v>26</v>
      </c>
      <c r="B10" s="54">
        <v>103</v>
      </c>
      <c r="C10" s="53">
        <v>0</v>
      </c>
      <c r="D10" s="55">
        <v>206</v>
      </c>
      <c r="E10" s="52">
        <v>6</v>
      </c>
      <c r="F10" s="53">
        <v>12</v>
      </c>
      <c r="G10" s="53"/>
      <c r="H10" s="53">
        <v>209</v>
      </c>
      <c r="I10" s="35">
        <v>415</v>
      </c>
      <c r="J10" s="36"/>
      <c r="K10" s="37">
        <v>800</v>
      </c>
      <c r="L10" s="56">
        <v>103</v>
      </c>
      <c r="M10" s="39">
        <f t="shared" si="0"/>
        <v>12.875</v>
      </c>
      <c r="N10" s="42">
        <v>3500</v>
      </c>
      <c r="O10" s="28">
        <v>4000</v>
      </c>
    </row>
    <row r="11" spans="1:16" ht="19.2" x14ac:dyDescent="0.4">
      <c r="A11" s="29" t="s">
        <v>27</v>
      </c>
      <c r="B11" s="54">
        <v>11</v>
      </c>
      <c r="C11" s="53"/>
      <c r="D11" s="55">
        <v>22</v>
      </c>
      <c r="E11" s="52">
        <v>1</v>
      </c>
      <c r="F11" s="53"/>
      <c r="G11" s="53"/>
      <c r="H11" s="53">
        <v>15</v>
      </c>
      <c r="I11" s="35">
        <v>37</v>
      </c>
      <c r="J11" s="36"/>
      <c r="K11" s="37">
        <v>500</v>
      </c>
      <c r="L11" s="58">
        <v>11</v>
      </c>
      <c r="M11" s="39"/>
      <c r="N11" s="40"/>
      <c r="O11" s="28"/>
    </row>
    <row r="12" spans="1:16" ht="19.8" thickBot="1" x14ac:dyDescent="0.45">
      <c r="A12" s="29"/>
      <c r="B12" s="54"/>
      <c r="C12" s="53"/>
      <c r="D12" s="55"/>
      <c r="E12" s="52"/>
      <c r="F12" s="53"/>
      <c r="G12" s="53"/>
      <c r="H12" s="53"/>
      <c r="I12" s="35"/>
      <c r="J12" s="36"/>
      <c r="K12" s="37"/>
      <c r="L12" s="58"/>
      <c r="M12" s="39"/>
      <c r="N12" s="40"/>
      <c r="O12" s="28"/>
    </row>
    <row r="13" spans="1:16" ht="19.8" thickBot="1" x14ac:dyDescent="0.45">
      <c r="A13" s="59" t="s">
        <v>28</v>
      </c>
      <c r="B13" s="60">
        <f t="shared" ref="B13:H13" si="1">SUM(B4:B12)</f>
        <v>8577</v>
      </c>
      <c r="C13" s="61">
        <f t="shared" si="1"/>
        <v>51</v>
      </c>
      <c r="D13" s="61">
        <f t="shared" si="1"/>
        <v>17171</v>
      </c>
      <c r="E13" s="62">
        <f>SUM(E4:E12)</f>
        <v>342</v>
      </c>
      <c r="F13" s="61">
        <f>SUM(F4:F11)</f>
        <v>634</v>
      </c>
      <c r="G13" s="61">
        <f>SUM(G4:G12)</f>
        <v>53</v>
      </c>
      <c r="H13" s="61">
        <f t="shared" si="1"/>
        <v>10362</v>
      </c>
      <c r="I13" s="63">
        <f>SUM(I4:I12)</f>
        <v>27545</v>
      </c>
      <c r="J13" s="64">
        <v>1480</v>
      </c>
      <c r="K13" s="65">
        <f>SUM(K4:K12)</f>
        <v>10020</v>
      </c>
      <c r="L13" s="66">
        <v>8577</v>
      </c>
      <c r="M13" s="21">
        <f t="shared" si="0"/>
        <v>85.598802395209589</v>
      </c>
      <c r="N13" s="67">
        <v>45000</v>
      </c>
      <c r="O13" s="68">
        <v>44000</v>
      </c>
      <c r="P13" s="69"/>
    </row>
    <row r="14" spans="1:16" ht="19.2" x14ac:dyDescent="0.4">
      <c r="A14" s="30"/>
      <c r="B14" s="70"/>
      <c r="C14" s="53"/>
      <c r="D14" s="55" t="s">
        <v>29</v>
      </c>
      <c r="E14" s="71">
        <v>1368</v>
      </c>
      <c r="F14" s="71">
        <f>F13*2</f>
        <v>1268</v>
      </c>
      <c r="G14" s="72">
        <v>53</v>
      </c>
      <c r="H14" s="73">
        <f>E14+F14+G14</f>
        <v>2689</v>
      </c>
      <c r="I14" s="31">
        <v>3515</v>
      </c>
      <c r="J14" s="32" t="s">
        <v>30</v>
      </c>
      <c r="K14" s="53"/>
    </row>
    <row r="15" spans="1:16" x14ac:dyDescent="0.4">
      <c r="A15" s="74"/>
      <c r="B15" s="75"/>
      <c r="D15" s="75" t="s">
        <v>31</v>
      </c>
      <c r="E15" s="72"/>
      <c r="F15" s="72"/>
      <c r="G15" s="72"/>
      <c r="H15" s="71">
        <v>2400</v>
      </c>
      <c r="I15" s="76">
        <v>1480</v>
      </c>
      <c r="J15" s="72" t="s">
        <v>5</v>
      </c>
    </row>
    <row r="16" spans="1:16" ht="21" x14ac:dyDescent="0.4">
      <c r="A16" s="74"/>
      <c r="B16" s="75"/>
      <c r="D16" s="75"/>
      <c r="E16" s="72"/>
      <c r="F16" s="72"/>
      <c r="G16" s="72"/>
      <c r="H16" s="72"/>
      <c r="I16" s="77">
        <f>I13+I14+I15</f>
        <v>32540</v>
      </c>
      <c r="J16" s="78" t="s">
        <v>32</v>
      </c>
      <c r="K16" t="s">
        <v>33</v>
      </c>
    </row>
    <row r="17" spans="2:15" x14ac:dyDescent="0.4">
      <c r="B17" s="88"/>
      <c r="C17" s="82"/>
      <c r="D17" s="84"/>
      <c r="E17" s="83"/>
      <c r="F17" s="83"/>
      <c r="G17" s="83"/>
      <c r="H17" s="88" t="s">
        <v>38</v>
      </c>
      <c r="I17" s="83" t="s">
        <v>41</v>
      </c>
      <c r="J17" s="17"/>
      <c r="K17" s="88" t="s">
        <v>40</v>
      </c>
    </row>
    <row r="18" spans="2:15" x14ac:dyDescent="0.4">
      <c r="B18" s="89" t="s">
        <v>34</v>
      </c>
      <c r="C18" s="16" t="s">
        <v>35</v>
      </c>
      <c r="D18" s="17"/>
      <c r="E18" s="79"/>
      <c r="F18" s="79"/>
      <c r="G18" s="79"/>
      <c r="H18" s="89">
        <v>114</v>
      </c>
      <c r="I18" s="79"/>
      <c r="J18" s="89"/>
      <c r="K18" s="89"/>
    </row>
    <row r="19" spans="2:15" x14ac:dyDescent="0.4">
      <c r="B19" s="90" t="s">
        <v>50</v>
      </c>
      <c r="C19" s="27" t="s">
        <v>36</v>
      </c>
      <c r="D19" s="25"/>
      <c r="E19" s="87"/>
      <c r="F19" s="87"/>
      <c r="G19" s="87"/>
      <c r="H19" s="90"/>
      <c r="I19" s="87"/>
      <c r="J19" s="80"/>
      <c r="K19" s="90">
        <v>708</v>
      </c>
      <c r="L19" t="s">
        <v>51</v>
      </c>
    </row>
    <row r="20" spans="2:15" x14ac:dyDescent="0.4">
      <c r="B20" s="91" t="s">
        <v>62</v>
      </c>
      <c r="C20" s="16" t="s">
        <v>37</v>
      </c>
      <c r="D20" s="17"/>
      <c r="E20" s="79"/>
      <c r="F20" s="79"/>
      <c r="G20" s="79"/>
      <c r="H20" s="89">
        <v>20</v>
      </c>
      <c r="I20" s="79">
        <v>78</v>
      </c>
      <c r="J20" s="89"/>
      <c r="K20" s="89"/>
    </row>
    <row r="21" spans="2:15" x14ac:dyDescent="0.4">
      <c r="B21" s="92"/>
      <c r="C21" s="27" t="s">
        <v>39</v>
      </c>
      <c r="D21" s="25"/>
      <c r="E21" s="87"/>
      <c r="F21" s="87"/>
      <c r="G21" s="87"/>
      <c r="H21" s="90"/>
      <c r="I21" s="87"/>
      <c r="J21" s="80">
        <v>66</v>
      </c>
      <c r="K21" s="90"/>
    </row>
    <row r="22" spans="2:15" x14ac:dyDescent="0.4">
      <c r="B22" s="90">
        <v>1.31</v>
      </c>
      <c r="C22" s="82" t="s">
        <v>36</v>
      </c>
      <c r="D22" s="83"/>
      <c r="E22" s="83"/>
      <c r="F22" s="83"/>
      <c r="G22" s="83"/>
      <c r="H22" s="83">
        <v>94</v>
      </c>
      <c r="I22" s="83"/>
      <c r="J22" s="16"/>
      <c r="K22" s="84">
        <v>714</v>
      </c>
    </row>
    <row r="23" spans="2:15" x14ac:dyDescent="0.4">
      <c r="B23" s="92"/>
      <c r="C23" s="85" t="s">
        <v>46</v>
      </c>
      <c r="D23" s="58"/>
      <c r="H23" s="92"/>
      <c r="I23" s="86"/>
      <c r="J23" s="89">
        <v>8</v>
      </c>
      <c r="K23" s="92">
        <v>706</v>
      </c>
    </row>
    <row r="24" spans="2:15" x14ac:dyDescent="0.4">
      <c r="B24" s="92" t="s">
        <v>42</v>
      </c>
      <c r="C24" s="80" t="s">
        <v>43</v>
      </c>
      <c r="D24" s="58"/>
      <c r="F24" t="s">
        <v>45</v>
      </c>
      <c r="H24" s="92">
        <v>-5</v>
      </c>
      <c r="I24" s="86"/>
      <c r="J24" s="85"/>
      <c r="K24" s="92"/>
    </row>
    <row r="25" spans="2:15" x14ac:dyDescent="0.4">
      <c r="B25" s="92"/>
      <c r="C25" s="80" t="s">
        <v>49</v>
      </c>
      <c r="D25" s="58"/>
      <c r="H25" s="92"/>
      <c r="J25" s="85">
        <v>0.7</v>
      </c>
      <c r="K25" s="92"/>
    </row>
    <row r="26" spans="2:15" x14ac:dyDescent="0.4">
      <c r="B26" s="92"/>
      <c r="C26" s="80" t="s">
        <v>44</v>
      </c>
      <c r="D26" s="58"/>
      <c r="H26" s="92">
        <v>2</v>
      </c>
      <c r="I26">
        <v>8</v>
      </c>
      <c r="J26" s="80"/>
      <c r="K26" s="92"/>
    </row>
    <row r="27" spans="2:15" x14ac:dyDescent="0.4">
      <c r="B27" s="90">
        <v>2.29</v>
      </c>
      <c r="C27" s="82" t="s">
        <v>36</v>
      </c>
      <c r="D27" s="84"/>
      <c r="E27" s="83"/>
      <c r="F27" s="83"/>
      <c r="G27" s="83"/>
      <c r="H27" s="88">
        <v>97</v>
      </c>
      <c r="I27" s="83"/>
      <c r="J27" s="89"/>
      <c r="K27" s="88">
        <v>696.3</v>
      </c>
    </row>
    <row r="28" spans="2:15" x14ac:dyDescent="0.4">
      <c r="B28" s="92"/>
      <c r="C28" s="80" t="s">
        <v>64</v>
      </c>
      <c r="D28" s="58"/>
      <c r="H28" s="92">
        <v>2</v>
      </c>
      <c r="I28" s="86">
        <v>8.5</v>
      </c>
      <c r="J28" s="89"/>
      <c r="K28" s="92"/>
    </row>
    <row r="29" spans="2:15" x14ac:dyDescent="0.4">
      <c r="B29" s="92" t="s">
        <v>54</v>
      </c>
      <c r="C29" s="80" t="s">
        <v>47</v>
      </c>
      <c r="D29" s="58"/>
      <c r="E29" t="s">
        <v>48</v>
      </c>
      <c r="H29" s="92"/>
      <c r="I29" s="86">
        <v>9</v>
      </c>
      <c r="J29" s="80"/>
      <c r="K29" s="92"/>
    </row>
    <row r="30" spans="2:15" x14ac:dyDescent="0.4">
      <c r="B30" s="92"/>
      <c r="C30" s="80"/>
      <c r="D30" s="58"/>
      <c r="E30" t="s">
        <v>52</v>
      </c>
      <c r="H30" s="92"/>
      <c r="I30" s="86">
        <v>26</v>
      </c>
      <c r="J30" s="80"/>
      <c r="K30" s="92"/>
    </row>
    <row r="31" spans="2:15" x14ac:dyDescent="0.4">
      <c r="B31" s="92">
        <v>3.17</v>
      </c>
      <c r="C31" s="80" t="s">
        <v>53</v>
      </c>
      <c r="D31" s="58"/>
      <c r="H31" s="92"/>
      <c r="I31" s="93"/>
      <c r="J31" s="80">
        <v>46</v>
      </c>
      <c r="K31" s="92"/>
    </row>
    <row r="32" spans="2:15" x14ac:dyDescent="0.4">
      <c r="B32" s="92">
        <v>26</v>
      </c>
      <c r="C32" s="16" t="s">
        <v>59</v>
      </c>
      <c r="D32" s="79"/>
      <c r="E32" s="83"/>
      <c r="F32" s="83"/>
      <c r="G32" s="83"/>
      <c r="H32" s="88">
        <v>2</v>
      </c>
      <c r="I32" s="99"/>
      <c r="J32" s="89"/>
      <c r="K32" s="88"/>
      <c r="O32" s="79"/>
    </row>
    <row r="33" spans="2:12" x14ac:dyDescent="0.4">
      <c r="B33" s="92">
        <v>31</v>
      </c>
      <c r="C33" s="85" t="s">
        <v>36</v>
      </c>
      <c r="E33" s="79"/>
      <c r="F33" s="79"/>
      <c r="G33" s="79"/>
      <c r="H33" s="89">
        <v>93</v>
      </c>
      <c r="I33" s="79"/>
      <c r="J33" s="89"/>
      <c r="K33" s="89">
        <v>693.3</v>
      </c>
    </row>
    <row r="34" spans="2:12" x14ac:dyDescent="0.4">
      <c r="B34" s="82" t="s">
        <v>55</v>
      </c>
      <c r="C34" s="95" t="s">
        <v>58</v>
      </c>
      <c r="D34" s="96"/>
      <c r="E34" s="96"/>
      <c r="F34" s="96"/>
      <c r="G34" s="96"/>
      <c r="H34" s="97"/>
      <c r="I34" s="98"/>
      <c r="J34" s="88">
        <v>125</v>
      </c>
      <c r="K34" s="97">
        <v>568.29999999999995</v>
      </c>
      <c r="L34" t="s">
        <v>63</v>
      </c>
    </row>
    <row r="35" spans="2:12" x14ac:dyDescent="0.4">
      <c r="B35" s="80" t="s">
        <v>56</v>
      </c>
      <c r="C35" s="27" t="s">
        <v>57</v>
      </c>
      <c r="D35" s="81"/>
      <c r="E35" s="81"/>
      <c r="F35" s="81"/>
      <c r="G35" s="81"/>
      <c r="H35" s="92">
        <v>1</v>
      </c>
      <c r="I35" s="81"/>
      <c r="J35" s="80"/>
      <c r="K35" s="92"/>
    </row>
    <row r="36" spans="2:12" x14ac:dyDescent="0.4">
      <c r="B36" s="80">
        <v>29</v>
      </c>
      <c r="C36" s="85" t="s">
        <v>61</v>
      </c>
      <c r="H36" s="94">
        <v>2</v>
      </c>
      <c r="I36" s="86">
        <v>10</v>
      </c>
      <c r="J36" s="80"/>
      <c r="K36" s="94">
        <v>578.29999999999995</v>
      </c>
    </row>
    <row r="37" spans="2:12" x14ac:dyDescent="0.4">
      <c r="B37" s="27">
        <v>31</v>
      </c>
      <c r="C37" s="82" t="s">
        <v>60</v>
      </c>
      <c r="D37" s="83"/>
      <c r="E37" s="83"/>
      <c r="F37" s="83"/>
      <c r="G37" s="83"/>
      <c r="H37" s="88">
        <v>90</v>
      </c>
      <c r="I37" s="83"/>
      <c r="J37" s="88"/>
      <c r="K37" s="88">
        <v>578.29999999999995</v>
      </c>
    </row>
    <row r="38" spans="2:12" x14ac:dyDescent="0.4">
      <c r="B38" t="s">
        <v>65</v>
      </c>
      <c r="C38" s="85" t="s">
        <v>66</v>
      </c>
      <c r="H38" s="94">
        <v>2</v>
      </c>
      <c r="I38">
        <v>10</v>
      </c>
      <c r="K38" s="94">
        <v>588.29999999999995</v>
      </c>
    </row>
    <row r="39" spans="2:12" x14ac:dyDescent="0.4">
      <c r="B39">
        <v>25</v>
      </c>
      <c r="C39" s="85" t="s">
        <v>67</v>
      </c>
      <c r="I39">
        <v>81</v>
      </c>
      <c r="K39" s="94">
        <v>669.3</v>
      </c>
    </row>
    <row r="40" spans="2:12" x14ac:dyDescent="0.4">
      <c r="B40">
        <v>26</v>
      </c>
      <c r="C40" s="85" t="s">
        <v>68</v>
      </c>
      <c r="I40">
        <v>125</v>
      </c>
      <c r="K40" s="94">
        <v>794.3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NT730XBE-K38</cp:lastModifiedBy>
  <dcterms:created xsi:type="dcterms:W3CDTF">2020-01-28T07:17:53Z</dcterms:created>
  <dcterms:modified xsi:type="dcterms:W3CDTF">2020-06-22T06:05:45Z</dcterms:modified>
</cp:coreProperties>
</file>