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6552242deed0b11/바탕 화면/"/>
    </mc:Choice>
  </mc:AlternateContent>
  <xr:revisionPtr revIDLastSave="0" documentId="8_{010ACCE7-13B1-46C7-BF34-1B12D3DFD8B7}" xr6:coauthVersionLast="45" xr6:coauthVersionMax="45" xr10:uidLastSave="{00000000-0000-0000-0000-000000000000}"/>
  <bookViews>
    <workbookView xWindow="-120" yWindow="-120" windowWidth="29040" windowHeight="15840" xr2:uid="{46A24451-E2C8-4D66-B266-FA541B87D0B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M13" i="1" s="1"/>
  <c r="I13" i="1"/>
  <c r="I16" i="1" s="1"/>
  <c r="H13" i="1"/>
  <c r="G13" i="1"/>
  <c r="F13" i="1"/>
  <c r="F14" i="1" s="1"/>
  <c r="H14" i="1" s="1"/>
  <c r="E13" i="1"/>
  <c r="D13" i="1"/>
  <c r="C13" i="1"/>
  <c r="B13" i="1"/>
  <c r="M10" i="1"/>
  <c r="M9" i="1"/>
  <c r="M8" i="1"/>
  <c r="M7" i="1"/>
  <c r="M6" i="1"/>
  <c r="M5" i="1"/>
  <c r="M4" i="1"/>
</calcChain>
</file>

<file path=xl/sharedStrings.xml><?xml version="1.0" encoding="utf-8"?>
<sst xmlns="http://schemas.openxmlformats.org/spreadsheetml/2006/main" count="99" uniqueCount="92">
  <si>
    <t>종합</t>
    <phoneticPr fontId="3" type="noConversion"/>
  </si>
  <si>
    <t>(명,만원)</t>
    <phoneticPr fontId="3" type="noConversion"/>
  </si>
  <si>
    <t>수단금</t>
    <phoneticPr fontId="3" type="noConversion"/>
  </si>
  <si>
    <t xml:space="preserve">  서     책</t>
    <phoneticPr fontId="3" type="noConversion"/>
  </si>
  <si>
    <t>금액계</t>
    <phoneticPr fontId="3" type="noConversion"/>
  </si>
  <si>
    <t>화보</t>
    <phoneticPr fontId="3" type="noConversion"/>
  </si>
  <si>
    <t>목표</t>
    <phoneticPr fontId="3" type="noConversion"/>
  </si>
  <si>
    <t>현재</t>
    <phoneticPr fontId="3" type="noConversion"/>
  </si>
  <si>
    <t>달성율</t>
    <phoneticPr fontId="3" type="noConversion"/>
  </si>
  <si>
    <t>인구(예상)</t>
    <phoneticPr fontId="3" type="noConversion"/>
  </si>
  <si>
    <t xml:space="preserve">계해보등록 </t>
    <phoneticPr fontId="3" type="noConversion"/>
  </si>
  <si>
    <t>인원</t>
    <phoneticPr fontId="3" type="noConversion"/>
  </si>
  <si>
    <t>사진</t>
    <phoneticPr fontId="3" type="noConversion"/>
  </si>
  <si>
    <t>금액</t>
    <phoneticPr fontId="3" type="noConversion"/>
  </si>
  <si>
    <t>전질</t>
    <phoneticPr fontId="3" type="noConversion"/>
  </si>
  <si>
    <t>반질</t>
    <phoneticPr fontId="3" type="noConversion"/>
  </si>
  <si>
    <t>1권</t>
    <phoneticPr fontId="3" type="noConversion"/>
  </si>
  <si>
    <t>계약금</t>
    <phoneticPr fontId="3" type="noConversion"/>
  </si>
  <si>
    <t>%</t>
    <phoneticPr fontId="3" type="noConversion"/>
  </si>
  <si>
    <t>기준</t>
    <phoneticPr fontId="3" type="noConversion"/>
  </si>
  <si>
    <t>판윤</t>
    <phoneticPr fontId="3" type="noConversion"/>
  </si>
  <si>
    <t>참판</t>
    <phoneticPr fontId="3" type="noConversion"/>
  </si>
  <si>
    <t>참의</t>
    <phoneticPr fontId="3" type="noConversion"/>
  </si>
  <si>
    <t>병사</t>
    <phoneticPr fontId="3" type="noConversion"/>
  </si>
  <si>
    <t>시랑</t>
    <phoneticPr fontId="3" type="noConversion"/>
  </si>
  <si>
    <t>통덕</t>
    <phoneticPr fontId="3" type="noConversion"/>
  </si>
  <si>
    <t>모정</t>
    <phoneticPr fontId="3" type="noConversion"/>
  </si>
  <si>
    <t>선전 기타</t>
    <phoneticPr fontId="3" type="noConversion"/>
  </si>
  <si>
    <t>합계</t>
    <phoneticPr fontId="3" type="noConversion"/>
  </si>
  <si>
    <t>보책 권</t>
    <phoneticPr fontId="3" type="noConversion"/>
  </si>
  <si>
    <t>헌성금</t>
    <phoneticPr fontId="3" type="noConversion"/>
  </si>
  <si>
    <t>(목표)</t>
    <phoneticPr fontId="3" type="noConversion"/>
  </si>
  <si>
    <t>총계</t>
    <phoneticPr fontId="3" type="noConversion"/>
  </si>
  <si>
    <t xml:space="preserve"> </t>
    <phoneticPr fontId="3" type="noConversion"/>
  </si>
  <si>
    <t>2020.1.16</t>
    <phoneticPr fontId="3" type="noConversion"/>
  </si>
  <si>
    <t>서책재고</t>
    <phoneticPr fontId="3" type="noConversion"/>
  </si>
  <si>
    <t>잔고</t>
    <phoneticPr fontId="3" type="noConversion"/>
  </si>
  <si>
    <t>권</t>
    <phoneticPr fontId="3" type="noConversion"/>
  </si>
  <si>
    <t>지출(년간 인터넷족보 홈페이지관리)</t>
    <phoneticPr fontId="3" type="noConversion"/>
  </si>
  <si>
    <t>잔고(만원)</t>
    <phoneticPr fontId="3" type="noConversion"/>
  </si>
  <si>
    <t>2월</t>
    <phoneticPr fontId="3" type="noConversion"/>
  </si>
  <si>
    <t>출고오류(석근호)</t>
    <phoneticPr fontId="3" type="noConversion"/>
  </si>
  <si>
    <t>판매(석위수)</t>
    <phoneticPr fontId="3" type="noConversion"/>
  </si>
  <si>
    <t>시간보로대체</t>
    <phoneticPr fontId="3" type="noConversion"/>
  </si>
  <si>
    <t>1~2월택배비</t>
    <phoneticPr fontId="3" type="noConversion"/>
  </si>
  <si>
    <t>신규수단(3건)</t>
    <phoneticPr fontId="3" type="noConversion"/>
  </si>
  <si>
    <t>석위수 석선균</t>
    <phoneticPr fontId="3" type="noConversion"/>
  </si>
  <si>
    <t>택배비2건</t>
    <phoneticPr fontId="3" type="noConversion"/>
  </si>
  <si>
    <t>이월</t>
    <phoneticPr fontId="3" type="noConversion"/>
  </si>
  <si>
    <t>6,000만원은 대종회 발전기금으로 이체</t>
    <phoneticPr fontId="3" type="noConversion"/>
  </si>
  <si>
    <t>석동일</t>
    <phoneticPr fontId="3" type="noConversion"/>
  </si>
  <si>
    <t>등록비 택배비 인쇄비</t>
    <phoneticPr fontId="3" type="noConversion"/>
  </si>
  <si>
    <t>3월</t>
    <phoneticPr fontId="3" type="noConversion"/>
  </si>
  <si>
    <t>4월</t>
    <phoneticPr fontId="3" type="noConversion"/>
  </si>
  <si>
    <t>5월</t>
    <phoneticPr fontId="3" type="noConversion"/>
  </si>
  <si>
    <t>충주박물관(기증)</t>
    <phoneticPr fontId="3" type="noConversion"/>
  </si>
  <si>
    <t>경의사 식탁대금(대체)</t>
    <phoneticPr fontId="3" type="noConversion"/>
  </si>
  <si>
    <t>잔고</t>
    <phoneticPr fontId="3" type="noConversion"/>
  </si>
  <si>
    <t>석재원 서책 판매</t>
    <phoneticPr fontId="3" type="noConversion"/>
  </si>
  <si>
    <t>2020.1월.</t>
    <phoneticPr fontId="3" type="noConversion"/>
  </si>
  <si>
    <t>경상경비 잔고 부족</t>
    <phoneticPr fontId="3" type="noConversion"/>
  </si>
  <si>
    <t>석길수서책</t>
    <phoneticPr fontId="3" type="noConversion"/>
  </si>
  <si>
    <t>판매(석호춘외5)</t>
    <phoneticPr fontId="3" type="noConversion"/>
  </si>
  <si>
    <t>출고오류(참의 창원 석재호)</t>
    <phoneticPr fontId="3" type="noConversion"/>
  </si>
  <si>
    <t>6월       8</t>
    <phoneticPr fontId="3" type="noConversion"/>
  </si>
  <si>
    <t>석종세(시랑)</t>
    <phoneticPr fontId="3" type="noConversion"/>
  </si>
  <si>
    <t>석종세(시랑)27명</t>
    <phoneticPr fontId="3" type="noConversion"/>
  </si>
  <si>
    <t>식탁대금 회입</t>
    <phoneticPr fontId="3" type="noConversion"/>
  </si>
  <si>
    <t>갑자보등록비</t>
    <phoneticPr fontId="3" type="noConversion"/>
  </si>
  <si>
    <t>잔고</t>
    <phoneticPr fontId="3" type="noConversion"/>
  </si>
  <si>
    <t>수입</t>
    <phoneticPr fontId="3" type="noConversion"/>
  </si>
  <si>
    <t>지출</t>
    <phoneticPr fontId="3" type="noConversion"/>
  </si>
  <si>
    <t xml:space="preserve">    금액(만원)</t>
    <phoneticPr fontId="3" type="noConversion"/>
  </si>
  <si>
    <t>수단등록비(45명)</t>
    <phoneticPr fontId="3" type="noConversion"/>
  </si>
  <si>
    <t>7월       7</t>
    <phoneticPr fontId="3" type="noConversion"/>
  </si>
  <si>
    <t>시간보 갑자보 표지</t>
    <phoneticPr fontId="3" type="noConversion"/>
  </si>
  <si>
    <t>관리비</t>
    <phoneticPr fontId="3" type="noConversion"/>
  </si>
  <si>
    <t>홍보용 시집 10권</t>
    <phoneticPr fontId="3" type="noConversion"/>
  </si>
  <si>
    <t>홈페이지 도메인 연장비(3년)</t>
    <phoneticPr fontId="3" type="noConversion"/>
  </si>
  <si>
    <t>수단 파쇄비</t>
    <phoneticPr fontId="3" type="noConversion"/>
  </si>
  <si>
    <t>9월      7</t>
    <phoneticPr fontId="3" type="noConversion"/>
  </si>
  <si>
    <t>8월     31</t>
    <phoneticPr fontId="3" type="noConversion"/>
  </si>
  <si>
    <t>석종근 서책1권(권4)</t>
    <phoneticPr fontId="3" type="noConversion"/>
  </si>
  <si>
    <t>631.1족보통장 이체</t>
    <phoneticPr fontId="3" type="noConversion"/>
  </si>
  <si>
    <t>잔고 정산 13.5족보통장</t>
    <phoneticPr fontId="3" type="noConversion"/>
  </si>
  <si>
    <t>4만원 통장이체(9/7 석권균)</t>
    <phoneticPr fontId="3" type="noConversion"/>
  </si>
  <si>
    <t>석천호2</t>
    <phoneticPr fontId="3" type="noConversion"/>
  </si>
  <si>
    <t>10월   16</t>
    <phoneticPr fontId="3" type="noConversion"/>
  </si>
  <si>
    <t>석종배</t>
    <phoneticPr fontId="3" type="noConversion"/>
  </si>
  <si>
    <t>잔고</t>
    <phoneticPr fontId="3" type="noConversion"/>
  </si>
  <si>
    <t>11월   26</t>
    <phoneticPr fontId="3" type="noConversion"/>
  </si>
  <si>
    <t>석진균외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</si>
</sst>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mm&quot;월&quot;\ dd&quot;일&quot;"/>
  </numFmts>
  <fonts count="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41" fontId="4" fillId="0" borderId="0" xfId="1" applyFont="1" applyBorder="1">
      <alignment vertical="center"/>
    </xf>
    <xf numFmtId="41" fontId="4" fillId="0" borderId="0" xfId="1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1" fontId="5" fillId="0" borderId="2" xfId="1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41" fontId="5" fillId="0" borderId="3" xfId="1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41" fontId="6" fillId="0" borderId="5" xfId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5" fillId="0" borderId="7" xfId="0" applyFont="1" applyBorder="1" applyAlignment="1">
      <alignment horizontal="center" vertical="center"/>
    </xf>
    <xf numFmtId="41" fontId="6" fillId="0" borderId="10" xfId="1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41" fontId="5" fillId="0" borderId="10" xfId="1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9" fontId="0" fillId="0" borderId="11" xfId="0" applyNumberFormat="1" applyBorder="1">
      <alignment vertical="center"/>
    </xf>
    <xf numFmtId="9" fontId="0" fillId="0" borderId="8" xfId="0" applyNumberFormat="1" applyBorder="1">
      <alignment vertical="center"/>
    </xf>
    <xf numFmtId="0" fontId="0" fillId="0" borderId="9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12" xfId="0" applyBorder="1">
      <alignment vertical="center"/>
    </xf>
    <xf numFmtId="0" fontId="6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1" fontId="6" fillId="0" borderId="0" xfId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41" fontId="6" fillId="0" borderId="14" xfId="1" applyFont="1" applyBorder="1">
      <alignment vertical="center"/>
    </xf>
    <xf numFmtId="41" fontId="0" fillId="0" borderId="16" xfId="1" applyFont="1" applyBorder="1">
      <alignment vertical="center"/>
    </xf>
    <xf numFmtId="41" fontId="0" fillId="0" borderId="14" xfId="1" applyFont="1" applyBorder="1">
      <alignment vertical="center"/>
    </xf>
    <xf numFmtId="41" fontId="5" fillId="0" borderId="15" xfId="1" applyFont="1" applyBorder="1" applyAlignment="1">
      <alignment horizontal="right" vertical="center"/>
    </xf>
    <xf numFmtId="41" fontId="5" fillId="0" borderId="14" xfId="1" applyFont="1" applyBorder="1" applyAlignment="1">
      <alignment horizontal="right" vertical="center"/>
    </xf>
    <xf numFmtId="0" fontId="0" fillId="0" borderId="16" xfId="0" applyBorder="1">
      <alignment vertical="center"/>
    </xf>
    <xf numFmtId="41" fontId="6" fillId="0" borderId="14" xfId="1" applyFont="1" applyBorder="1" applyAlignment="1">
      <alignment horizontal="center" vertical="center"/>
    </xf>
    <xf numFmtId="3" fontId="0" fillId="0" borderId="16" xfId="0" applyNumberFormat="1" applyBorder="1">
      <alignment vertical="center"/>
    </xf>
    <xf numFmtId="41" fontId="6" fillId="0" borderId="13" xfId="1" applyFont="1" applyBorder="1" applyAlignment="1">
      <alignment horizontal="center" vertical="center"/>
    </xf>
    <xf numFmtId="41" fontId="5" fillId="0" borderId="14" xfId="1" applyFont="1" applyBorder="1" applyAlignment="1">
      <alignment vertical="center"/>
    </xf>
    <xf numFmtId="41" fontId="5" fillId="0" borderId="0" xfId="1" applyFont="1" applyBorder="1" applyAlignment="1">
      <alignment vertical="center"/>
    </xf>
    <xf numFmtId="41" fontId="6" fillId="0" borderId="14" xfId="1" applyFont="1" applyBorder="1" applyAlignment="1">
      <alignment vertical="center"/>
    </xf>
    <xf numFmtId="41" fontId="0" fillId="0" borderId="16" xfId="1" applyFont="1" applyBorder="1" applyAlignment="1">
      <alignment vertical="center"/>
    </xf>
    <xf numFmtId="41" fontId="0" fillId="0" borderId="14" xfId="1" applyFont="1" applyBorder="1" applyAlignment="1">
      <alignment vertical="center"/>
    </xf>
    <xf numFmtId="41" fontId="5" fillId="0" borderId="15" xfId="1" applyFont="1" applyBorder="1" applyAlignment="1">
      <alignment vertical="center"/>
    </xf>
    <xf numFmtId="41" fontId="0" fillId="0" borderId="12" xfId="1" applyFont="1" applyBorder="1" applyAlignment="1">
      <alignment vertical="center"/>
    </xf>
    <xf numFmtId="41" fontId="0" fillId="0" borderId="0" xfId="1" applyFont="1" applyAlignment="1">
      <alignment horizontal="right" vertical="center"/>
    </xf>
    <xf numFmtId="0" fontId="5" fillId="0" borderId="14" xfId="0" applyFont="1" applyBorder="1">
      <alignment vertical="center"/>
    </xf>
    <xf numFmtId="0" fontId="5" fillId="0" borderId="0" xfId="0" applyFont="1">
      <alignment vertical="center"/>
    </xf>
    <xf numFmtId="41" fontId="6" fillId="0" borderId="0" xfId="1" applyFont="1" applyBorder="1">
      <alignment vertical="center"/>
    </xf>
    <xf numFmtId="41" fontId="5" fillId="0" borderId="0" xfId="1" applyFont="1">
      <alignment vertical="center"/>
    </xf>
    <xf numFmtId="41" fontId="5" fillId="0" borderId="15" xfId="1" applyFont="1" applyBorder="1">
      <alignment vertical="center"/>
    </xf>
    <xf numFmtId="41" fontId="6" fillId="0" borderId="0" xfId="1" applyFont="1" applyFill="1" applyBorder="1">
      <alignment vertical="center"/>
    </xf>
    <xf numFmtId="0" fontId="0" fillId="0" borderId="15" xfId="0" applyBorder="1">
      <alignment vertical="center"/>
    </xf>
    <xf numFmtId="41" fontId="5" fillId="0" borderId="17" xfId="1" applyFont="1" applyBorder="1" applyAlignment="1">
      <alignment horizontal="center" vertical="center"/>
    </xf>
    <xf numFmtId="41" fontId="6" fillId="0" borderId="19" xfId="1" applyFont="1" applyBorder="1" applyAlignment="1">
      <alignment horizontal="right" vertical="center"/>
    </xf>
    <xf numFmtId="41" fontId="5" fillId="0" borderId="19" xfId="1" applyFont="1" applyBorder="1" applyAlignment="1">
      <alignment horizontal="right" vertical="center"/>
    </xf>
    <xf numFmtId="41" fontId="5" fillId="0" borderId="18" xfId="1" applyFont="1" applyBorder="1" applyAlignment="1">
      <alignment horizontal="right" vertical="center"/>
    </xf>
    <xf numFmtId="41" fontId="6" fillId="0" borderId="18" xfId="1" applyFont="1" applyBorder="1">
      <alignment vertical="center"/>
    </xf>
    <xf numFmtId="41" fontId="0" fillId="0" borderId="20" xfId="1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2" xfId="0" applyNumberFormat="1" applyBorder="1">
      <alignment vertical="center"/>
    </xf>
    <xf numFmtId="41" fontId="0" fillId="0" borderId="5" xfId="1" applyFont="1" applyBorder="1">
      <alignment vertical="center"/>
    </xf>
    <xf numFmtId="41" fontId="0" fillId="0" borderId="23" xfId="1" applyFont="1" applyBorder="1">
      <alignment vertical="center"/>
    </xf>
    <xf numFmtId="41" fontId="0" fillId="0" borderId="0" xfId="1" applyFont="1">
      <alignment vertical="center"/>
    </xf>
    <xf numFmtId="41" fontId="5" fillId="0" borderId="0" xfId="1" applyFont="1" applyBorder="1">
      <alignment vertical="center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0" fontId="0" fillId="0" borderId="0" xfId="0" applyAlignment="1">
      <alignment horizontal="center" vertical="center"/>
    </xf>
    <xf numFmtId="41" fontId="0" fillId="0" borderId="0" xfId="1" applyFont="1" applyBorder="1">
      <alignment vertical="center"/>
    </xf>
    <xf numFmtId="41" fontId="7" fillId="0" borderId="0" xfId="1" applyFont="1" applyBorder="1" applyAlignment="1">
      <alignment horizontal="right" vertical="center"/>
    </xf>
    <xf numFmtId="41" fontId="2" fillId="0" borderId="0" xfId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0" borderId="3" xfId="0" applyBorder="1">
      <alignment vertical="center"/>
    </xf>
    <xf numFmtId="0" fontId="0" fillId="0" borderId="1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24" xfId="0" applyBorder="1">
      <alignment vertical="center"/>
    </xf>
    <xf numFmtId="0" fontId="0" fillId="0" borderId="23" xfId="0" applyBorder="1">
      <alignment vertical="center"/>
    </xf>
    <xf numFmtId="0" fontId="0" fillId="0" borderId="14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25" xfId="0" applyBorder="1">
      <alignment vertical="center"/>
    </xf>
    <xf numFmtId="0" fontId="0" fillId="0" borderId="10" xfId="0" applyBorder="1">
      <alignment vertical="center"/>
    </xf>
    <xf numFmtId="0" fontId="0" fillId="0" borderId="1" xfId="0" applyBorder="1">
      <alignment vertical="center"/>
    </xf>
    <xf numFmtId="0" fontId="0" fillId="0" borderId="7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13" xfId="0" applyBorder="1">
      <alignment vertical="center"/>
    </xf>
    <xf numFmtId="0" fontId="0" fillId="0" borderId="0" xfId="0" quotePrefix="1" applyFill="1" applyBorder="1">
      <alignment vertical="center"/>
    </xf>
    <xf numFmtId="0" fontId="0" fillId="0" borderId="13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24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24" xfId="0" quotePrefix="1" applyFill="1" applyBorder="1" applyAlignment="1">
      <alignment horizontal="right" vertical="center"/>
    </xf>
    <xf numFmtId="0" fontId="0" fillId="0" borderId="24" xfId="0" quotePrefix="1" applyBorder="1">
      <alignment vertical="center"/>
    </xf>
    <xf numFmtId="0" fontId="0" fillId="0" borderId="5" xfId="0" applyFill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2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4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2" borderId="14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0" xfId="0" applyFill="1">
      <alignment vertical="center"/>
    </xf>
    <xf numFmtId="0" fontId="0" fillId="2" borderId="13" xfId="0" applyFill="1" applyBorder="1">
      <alignment vertical="center"/>
    </xf>
    <xf numFmtId="0" fontId="0" fillId="0" borderId="8" xfId="0" applyFill="1" applyBorder="1">
      <alignment vertical="center"/>
    </xf>
    <xf numFmtId="0" fontId="0" fillId="0" borderId="7" xfId="0" applyFill="1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369A1-2CAA-4C11-BED5-386B4B64C179}">
  <dimension ref="A1:P57"/>
  <sheetViews>
    <sheetView tabSelected="1" topLeftCell="A11" zoomScale="70" zoomScaleNormal="70" workbookViewId="0">
      <selection activeCell="Q60" sqref="Q60"/>
    </sheetView>
  </sheetViews>
  <sheetFormatPr defaultRowHeight="16.5" x14ac:dyDescent="0.3"/>
  <cols>
    <col min="2" max="2" width="10" bestFit="1" customWidth="1"/>
    <col min="3" max="3" width="5.25" customWidth="1"/>
    <col min="4" max="4" width="10.75" bestFit="1" customWidth="1"/>
    <col min="5" max="5" width="6.25" customWidth="1"/>
    <col min="6" max="6" width="6.875" customWidth="1"/>
    <col min="7" max="7" width="5" customWidth="1"/>
    <col min="8" max="8" width="8.875" customWidth="1"/>
    <col min="9" max="9" width="10.375" customWidth="1"/>
    <col min="10" max="10" width="7.25" customWidth="1"/>
    <col min="11" max="11" width="9.25" customWidth="1"/>
    <col min="12" max="12" width="8" customWidth="1"/>
    <col min="13" max="13" width="6.75" customWidth="1"/>
    <col min="14" max="14" width="7.75" customWidth="1"/>
    <col min="15" max="15" width="7.875" customWidth="1"/>
  </cols>
  <sheetData>
    <row r="1" spans="1:16" ht="21" thickBot="1" x14ac:dyDescent="0.35">
      <c r="A1" s="1" t="s">
        <v>0</v>
      </c>
      <c r="B1" s="3"/>
      <c r="C1" s="2"/>
      <c r="D1" s="4"/>
      <c r="E1" s="2"/>
      <c r="F1" s="2"/>
      <c r="G1" s="2"/>
      <c r="H1" s="5" t="s">
        <v>1</v>
      </c>
      <c r="I1" s="3"/>
      <c r="J1" s="2"/>
      <c r="K1" s="2"/>
    </row>
    <row r="2" spans="1:16" ht="17.25" x14ac:dyDescent="0.3">
      <c r="A2" s="6"/>
      <c r="B2" s="7"/>
      <c r="C2" s="8" t="s">
        <v>2</v>
      </c>
      <c r="D2" s="9"/>
      <c r="E2" s="10"/>
      <c r="F2" s="8" t="s">
        <v>3</v>
      </c>
      <c r="G2" s="8"/>
      <c r="H2" s="11"/>
      <c r="I2" s="12" t="s">
        <v>4</v>
      </c>
      <c r="J2" s="13" t="s">
        <v>5</v>
      </c>
      <c r="K2" s="14" t="s">
        <v>6</v>
      </c>
      <c r="L2" s="15" t="s">
        <v>7</v>
      </c>
      <c r="M2" s="14" t="s">
        <v>8</v>
      </c>
      <c r="N2" s="16" t="s">
        <v>9</v>
      </c>
      <c r="O2" s="17" t="s">
        <v>10</v>
      </c>
    </row>
    <row r="3" spans="1:16" ht="17.25" x14ac:dyDescent="0.3">
      <c r="A3" s="18"/>
      <c r="B3" s="19" t="s">
        <v>11</v>
      </c>
      <c r="C3" s="20" t="s">
        <v>12</v>
      </c>
      <c r="D3" s="21" t="s">
        <v>13</v>
      </c>
      <c r="E3" s="20" t="s">
        <v>14</v>
      </c>
      <c r="F3" s="20" t="s">
        <v>15</v>
      </c>
      <c r="G3" s="22" t="s">
        <v>16</v>
      </c>
      <c r="H3" s="22" t="s">
        <v>17</v>
      </c>
      <c r="I3" s="12"/>
      <c r="J3" s="23"/>
      <c r="K3" s="24">
        <v>0.222</v>
      </c>
      <c r="L3" s="25"/>
      <c r="M3" s="26" t="s">
        <v>18</v>
      </c>
      <c r="N3" s="27"/>
      <c r="O3" s="25" t="s">
        <v>19</v>
      </c>
    </row>
    <row r="4" spans="1:16" ht="17.25" x14ac:dyDescent="0.3">
      <c r="A4" s="29" t="s">
        <v>20</v>
      </c>
      <c r="B4" s="31">
        <v>333</v>
      </c>
      <c r="C4" s="32">
        <v>0</v>
      </c>
      <c r="D4" s="33">
        <v>666</v>
      </c>
      <c r="E4" s="34">
        <v>27</v>
      </c>
      <c r="F4" s="32">
        <v>26</v>
      </c>
      <c r="G4" s="32"/>
      <c r="H4" s="32">
        <v>601</v>
      </c>
      <c r="I4" s="35">
        <v>1279</v>
      </c>
      <c r="J4" s="36">
        <v>60</v>
      </c>
      <c r="K4" s="37">
        <v>240</v>
      </c>
      <c r="L4" s="38">
        <v>333</v>
      </c>
      <c r="M4" s="39">
        <f>L4/K4*100</f>
        <v>138.75</v>
      </c>
      <c r="N4" s="40">
        <v>1100</v>
      </c>
      <c r="O4" s="28">
        <v>900</v>
      </c>
    </row>
    <row r="5" spans="1:16" ht="17.25" x14ac:dyDescent="0.3">
      <c r="A5" s="29" t="s">
        <v>21</v>
      </c>
      <c r="B5" s="31">
        <v>1316</v>
      </c>
      <c r="C5" s="32">
        <v>2</v>
      </c>
      <c r="D5" s="33">
        <v>2635</v>
      </c>
      <c r="E5" s="34">
        <v>58</v>
      </c>
      <c r="F5" s="32">
        <v>101</v>
      </c>
      <c r="G5" s="32">
        <v>1</v>
      </c>
      <c r="H5" s="32">
        <v>1672</v>
      </c>
      <c r="I5" s="41">
        <v>4307</v>
      </c>
      <c r="J5" s="36">
        <v>150</v>
      </c>
      <c r="K5" s="37">
        <v>1700</v>
      </c>
      <c r="L5" s="38">
        <v>1316</v>
      </c>
      <c r="M5" s="39">
        <f t="shared" ref="M5:M13" si="0">L5/K5*100</f>
        <v>77.411764705882362</v>
      </c>
      <c r="N5" s="42">
        <v>7900</v>
      </c>
      <c r="O5" s="28">
        <v>7500</v>
      </c>
    </row>
    <row r="6" spans="1:16" ht="17.25" x14ac:dyDescent="0.3">
      <c r="A6" s="43" t="s">
        <v>22</v>
      </c>
      <c r="B6" s="31">
        <v>2973</v>
      </c>
      <c r="C6" s="33">
        <v>31</v>
      </c>
      <c r="D6" s="33">
        <v>5996</v>
      </c>
      <c r="E6" s="44">
        <v>125</v>
      </c>
      <c r="F6" s="45">
        <v>271</v>
      </c>
      <c r="G6" s="45"/>
      <c r="H6" s="45">
        <v>4000</v>
      </c>
      <c r="I6" s="46">
        <v>9996</v>
      </c>
      <c r="J6" s="47">
        <v>660</v>
      </c>
      <c r="K6" s="48">
        <v>2600</v>
      </c>
      <c r="L6" s="49">
        <v>2973</v>
      </c>
      <c r="M6" s="44">
        <f t="shared" si="0"/>
        <v>114.34615384615385</v>
      </c>
      <c r="N6" s="47">
        <v>12000</v>
      </c>
      <c r="O6" s="50">
        <v>11000</v>
      </c>
      <c r="P6" s="51"/>
    </row>
    <row r="7" spans="1:16" ht="17.25" x14ac:dyDescent="0.3">
      <c r="A7" s="29" t="s">
        <v>23</v>
      </c>
      <c r="B7" s="54">
        <v>2236</v>
      </c>
      <c r="C7" s="53">
        <v>9</v>
      </c>
      <c r="D7" s="55">
        <v>4487</v>
      </c>
      <c r="E7" s="52">
        <v>72</v>
      </c>
      <c r="F7" s="53">
        <v>142</v>
      </c>
      <c r="G7" s="53">
        <v>1</v>
      </c>
      <c r="H7" s="53">
        <v>2209</v>
      </c>
      <c r="I7" s="35">
        <v>6696</v>
      </c>
      <c r="J7" s="36">
        <v>280</v>
      </c>
      <c r="K7" s="37">
        <v>2100</v>
      </c>
      <c r="L7" s="56">
        <v>2236</v>
      </c>
      <c r="M7" s="39">
        <f t="shared" si="0"/>
        <v>106.47619047619048</v>
      </c>
      <c r="N7" s="42">
        <v>15000</v>
      </c>
      <c r="O7" s="28">
        <v>13700</v>
      </c>
    </row>
    <row r="8" spans="1:16" ht="17.25" x14ac:dyDescent="0.3">
      <c r="A8" s="29" t="s">
        <v>24</v>
      </c>
      <c r="B8" s="54">
        <v>1220</v>
      </c>
      <c r="C8" s="53">
        <v>1</v>
      </c>
      <c r="D8" s="55">
        <v>2373</v>
      </c>
      <c r="E8" s="52">
        <v>28</v>
      </c>
      <c r="F8" s="53">
        <v>60</v>
      </c>
      <c r="G8" s="53">
        <v>50</v>
      </c>
      <c r="H8" s="53">
        <v>1101</v>
      </c>
      <c r="I8" s="35">
        <v>3474</v>
      </c>
      <c r="J8" s="36">
        <v>255</v>
      </c>
      <c r="K8" s="37">
        <v>1100</v>
      </c>
      <c r="L8" s="56">
        <v>1220</v>
      </c>
      <c r="M8" s="39">
        <f t="shared" si="0"/>
        <v>110.90909090909091</v>
      </c>
      <c r="N8" s="40"/>
      <c r="O8" s="28"/>
    </row>
    <row r="9" spans="1:16" ht="17.25" x14ac:dyDescent="0.3">
      <c r="A9" s="29" t="s">
        <v>25</v>
      </c>
      <c r="B9" s="57">
        <v>385</v>
      </c>
      <c r="C9" s="53">
        <v>8</v>
      </c>
      <c r="D9" s="55">
        <v>786</v>
      </c>
      <c r="E9" s="52">
        <v>25</v>
      </c>
      <c r="F9" s="53">
        <v>22</v>
      </c>
      <c r="G9" s="53">
        <v>1</v>
      </c>
      <c r="H9" s="53">
        <v>555</v>
      </c>
      <c r="I9" s="35">
        <v>1341</v>
      </c>
      <c r="J9" s="36">
        <v>75</v>
      </c>
      <c r="K9" s="37">
        <v>980</v>
      </c>
      <c r="L9" s="56">
        <v>385</v>
      </c>
      <c r="M9" s="39">
        <f t="shared" si="0"/>
        <v>39.285714285714285</v>
      </c>
      <c r="N9" s="42">
        <v>4500</v>
      </c>
      <c r="O9" s="28">
        <v>4650</v>
      </c>
    </row>
    <row r="10" spans="1:16" ht="17.25" x14ac:dyDescent="0.3">
      <c r="A10" s="29" t="s">
        <v>26</v>
      </c>
      <c r="B10" s="54">
        <v>103</v>
      </c>
      <c r="C10" s="53">
        <v>0</v>
      </c>
      <c r="D10" s="55">
        <v>206</v>
      </c>
      <c r="E10" s="52">
        <v>6</v>
      </c>
      <c r="F10" s="53">
        <v>12</v>
      </c>
      <c r="G10" s="53"/>
      <c r="H10" s="53">
        <v>209</v>
      </c>
      <c r="I10" s="35">
        <v>415</v>
      </c>
      <c r="J10" s="36"/>
      <c r="K10" s="37">
        <v>800</v>
      </c>
      <c r="L10" s="56">
        <v>103</v>
      </c>
      <c r="M10" s="39">
        <f t="shared" si="0"/>
        <v>12.875</v>
      </c>
      <c r="N10" s="42">
        <v>3500</v>
      </c>
      <c r="O10" s="28">
        <v>4000</v>
      </c>
    </row>
    <row r="11" spans="1:16" ht="17.25" x14ac:dyDescent="0.3">
      <c r="A11" s="29" t="s">
        <v>27</v>
      </c>
      <c r="B11" s="54">
        <v>11</v>
      </c>
      <c r="C11" s="53"/>
      <c r="D11" s="55">
        <v>22</v>
      </c>
      <c r="E11" s="52">
        <v>1</v>
      </c>
      <c r="F11" s="53"/>
      <c r="G11" s="53"/>
      <c r="H11" s="53">
        <v>15</v>
      </c>
      <c r="I11" s="35">
        <v>37</v>
      </c>
      <c r="J11" s="36"/>
      <c r="K11" s="37">
        <v>500</v>
      </c>
      <c r="L11" s="58">
        <v>11</v>
      </c>
      <c r="M11" s="39"/>
      <c r="N11" s="40"/>
      <c r="O11" s="28"/>
    </row>
    <row r="12" spans="1:16" ht="18" thickBot="1" x14ac:dyDescent="0.35">
      <c r="A12" s="29"/>
      <c r="B12" s="54"/>
      <c r="C12" s="53"/>
      <c r="D12" s="55"/>
      <c r="E12" s="52"/>
      <c r="F12" s="53"/>
      <c r="G12" s="53"/>
      <c r="H12" s="53"/>
      <c r="I12" s="35"/>
      <c r="J12" s="36"/>
      <c r="K12" s="37"/>
      <c r="L12" s="58"/>
      <c r="M12" s="39"/>
      <c r="N12" s="40"/>
      <c r="O12" s="28"/>
    </row>
    <row r="13" spans="1:16" ht="18" thickBot="1" x14ac:dyDescent="0.35">
      <c r="A13" s="59" t="s">
        <v>28</v>
      </c>
      <c r="B13" s="60">
        <f t="shared" ref="B13:H13" si="1">SUM(B4:B12)</f>
        <v>8577</v>
      </c>
      <c r="C13" s="61">
        <f t="shared" si="1"/>
        <v>51</v>
      </c>
      <c r="D13" s="61">
        <f t="shared" si="1"/>
        <v>17171</v>
      </c>
      <c r="E13" s="62">
        <f>SUM(E4:E12)</f>
        <v>342</v>
      </c>
      <c r="F13" s="61">
        <f>SUM(F4:F11)</f>
        <v>634</v>
      </c>
      <c r="G13" s="61">
        <f>SUM(G4:G12)</f>
        <v>53</v>
      </c>
      <c r="H13" s="61">
        <f t="shared" si="1"/>
        <v>10362</v>
      </c>
      <c r="I13" s="63">
        <f>SUM(I4:I12)</f>
        <v>27545</v>
      </c>
      <c r="J13" s="64">
        <v>1480</v>
      </c>
      <c r="K13" s="65">
        <f>SUM(K4:K12)</f>
        <v>10020</v>
      </c>
      <c r="L13" s="66">
        <v>8577</v>
      </c>
      <c r="M13" s="21">
        <f t="shared" si="0"/>
        <v>85.598802395209589</v>
      </c>
      <c r="N13" s="67">
        <v>45000</v>
      </c>
      <c r="O13" s="68">
        <v>44000</v>
      </c>
      <c r="P13" s="69"/>
    </row>
    <row r="14" spans="1:16" ht="17.25" x14ac:dyDescent="0.3">
      <c r="A14" s="30"/>
      <c r="B14" s="70"/>
      <c r="C14" s="53"/>
      <c r="D14" s="55" t="s">
        <v>29</v>
      </c>
      <c r="E14" s="71">
        <v>1368</v>
      </c>
      <c r="F14" s="71">
        <f>F13*2</f>
        <v>1268</v>
      </c>
      <c r="G14" s="72">
        <v>53</v>
      </c>
      <c r="H14" s="73">
        <f>E14+F14+G14</f>
        <v>2689</v>
      </c>
      <c r="I14" s="31">
        <v>3515</v>
      </c>
      <c r="J14" s="32" t="s">
        <v>30</v>
      </c>
      <c r="K14" s="53"/>
    </row>
    <row r="15" spans="1:16" x14ac:dyDescent="0.3">
      <c r="A15" s="74"/>
      <c r="B15" s="75"/>
      <c r="D15" s="75" t="s">
        <v>31</v>
      </c>
      <c r="E15" s="72"/>
      <c r="F15" s="72"/>
      <c r="G15" s="72"/>
      <c r="H15" s="71">
        <v>2400</v>
      </c>
      <c r="I15" s="76">
        <v>1480</v>
      </c>
      <c r="J15" s="72" t="s">
        <v>5</v>
      </c>
    </row>
    <row r="16" spans="1:16" ht="20.25" x14ac:dyDescent="0.3">
      <c r="A16" s="74"/>
      <c r="B16" s="75"/>
      <c r="D16" s="75"/>
      <c r="E16" s="72"/>
      <c r="F16" s="72"/>
      <c r="G16" s="72"/>
      <c r="H16" s="72"/>
      <c r="I16" s="77">
        <f>I13+I14+I15</f>
        <v>32540</v>
      </c>
      <c r="J16" s="78" t="s">
        <v>32</v>
      </c>
      <c r="K16" t="s">
        <v>33</v>
      </c>
    </row>
    <row r="17" spans="2:12" x14ac:dyDescent="0.3">
      <c r="B17" s="88"/>
      <c r="C17" s="82"/>
      <c r="D17" s="84"/>
      <c r="E17" s="83"/>
      <c r="F17" s="83"/>
      <c r="G17" s="83"/>
      <c r="H17" s="101" t="s">
        <v>37</v>
      </c>
      <c r="I17" s="106" t="s">
        <v>72</v>
      </c>
      <c r="J17" s="107"/>
      <c r="K17" s="101" t="s">
        <v>39</v>
      </c>
    </row>
    <row r="18" spans="2:12" x14ac:dyDescent="0.3">
      <c r="B18" s="89"/>
      <c r="C18" s="16"/>
      <c r="D18" s="17"/>
      <c r="E18" s="79"/>
      <c r="F18" s="79"/>
      <c r="G18" s="79"/>
      <c r="H18" s="104"/>
      <c r="I18" s="105" t="s">
        <v>70</v>
      </c>
      <c r="J18" s="101" t="s">
        <v>71</v>
      </c>
      <c r="K18" s="104"/>
    </row>
    <row r="19" spans="2:12" x14ac:dyDescent="0.3">
      <c r="B19" s="89" t="s">
        <v>34</v>
      </c>
      <c r="C19" s="16" t="s">
        <v>35</v>
      </c>
      <c r="D19" s="17"/>
      <c r="E19" s="79"/>
      <c r="F19" s="79"/>
      <c r="G19" s="79"/>
      <c r="H19" s="89">
        <v>114</v>
      </c>
      <c r="I19" s="79"/>
      <c r="J19" s="89"/>
      <c r="K19" s="89"/>
    </row>
    <row r="20" spans="2:12" x14ac:dyDescent="0.3">
      <c r="B20" s="90" t="s">
        <v>48</v>
      </c>
      <c r="C20" s="27" t="s">
        <v>36</v>
      </c>
      <c r="D20" s="25"/>
      <c r="E20" s="87"/>
      <c r="F20" s="87"/>
      <c r="G20" s="87"/>
      <c r="H20" s="90"/>
      <c r="I20" s="87"/>
      <c r="J20" s="80"/>
      <c r="K20" s="90">
        <v>708</v>
      </c>
      <c r="L20" t="s">
        <v>49</v>
      </c>
    </row>
    <row r="21" spans="2:12" x14ac:dyDescent="0.3">
      <c r="B21" s="91" t="s">
        <v>59</v>
      </c>
      <c r="C21" s="16" t="s">
        <v>62</v>
      </c>
      <c r="D21" s="17"/>
      <c r="E21" s="79"/>
      <c r="F21" s="79"/>
      <c r="G21" s="79"/>
      <c r="H21" s="89">
        <v>20</v>
      </c>
      <c r="I21" s="79">
        <v>78</v>
      </c>
      <c r="J21" s="89"/>
      <c r="K21" s="89"/>
    </row>
    <row r="22" spans="2:12" x14ac:dyDescent="0.3">
      <c r="B22" s="92"/>
      <c r="C22" s="27" t="s">
        <v>38</v>
      </c>
      <c r="D22" s="25"/>
      <c r="E22" s="87"/>
      <c r="F22" s="87"/>
      <c r="G22" s="87"/>
      <c r="H22" s="90"/>
      <c r="I22" s="87"/>
      <c r="J22" s="80">
        <v>66</v>
      </c>
      <c r="K22" s="90"/>
    </row>
    <row r="23" spans="2:12" x14ac:dyDescent="0.3">
      <c r="B23" s="90">
        <v>1.31</v>
      </c>
      <c r="C23" s="82" t="s">
        <v>36</v>
      </c>
      <c r="D23" s="83"/>
      <c r="E23" s="83"/>
      <c r="F23" s="83"/>
      <c r="G23" s="83"/>
      <c r="H23" s="83">
        <v>94</v>
      </c>
      <c r="I23" s="88"/>
      <c r="J23" s="16"/>
      <c r="K23" s="84">
        <v>720</v>
      </c>
    </row>
    <row r="24" spans="2:12" x14ac:dyDescent="0.3">
      <c r="B24" s="92"/>
      <c r="C24" s="85" t="s">
        <v>44</v>
      </c>
      <c r="D24" s="58"/>
      <c r="H24" s="92"/>
      <c r="I24" s="86"/>
      <c r="J24" s="89">
        <v>8</v>
      </c>
      <c r="K24" s="92"/>
    </row>
    <row r="25" spans="2:12" x14ac:dyDescent="0.3">
      <c r="B25" s="92" t="s">
        <v>40</v>
      </c>
      <c r="C25" s="80" t="s">
        <v>41</v>
      </c>
      <c r="D25" s="58"/>
      <c r="F25" t="s">
        <v>43</v>
      </c>
      <c r="H25" s="92">
        <v>-5</v>
      </c>
      <c r="I25" s="86"/>
      <c r="J25" s="85">
        <v>20</v>
      </c>
      <c r="K25" s="92"/>
    </row>
    <row r="26" spans="2:12" x14ac:dyDescent="0.3">
      <c r="B26" s="92"/>
      <c r="C26" s="80" t="s">
        <v>47</v>
      </c>
      <c r="D26" s="58"/>
      <c r="H26" s="92"/>
      <c r="J26" s="85">
        <v>0.7</v>
      </c>
      <c r="K26" s="92"/>
    </row>
    <row r="27" spans="2:12" x14ac:dyDescent="0.3">
      <c r="B27" s="92"/>
      <c r="C27" s="80" t="s">
        <v>42</v>
      </c>
      <c r="D27" s="58"/>
      <c r="H27" s="92">
        <v>2</v>
      </c>
      <c r="I27">
        <v>8</v>
      </c>
      <c r="J27" s="80"/>
      <c r="K27" s="92"/>
    </row>
    <row r="28" spans="2:12" x14ac:dyDescent="0.3">
      <c r="B28" s="90">
        <v>2.29</v>
      </c>
      <c r="C28" s="82" t="s">
        <v>36</v>
      </c>
      <c r="D28" s="84"/>
      <c r="E28" s="83"/>
      <c r="F28" s="83"/>
      <c r="G28" s="83"/>
      <c r="H28" s="88">
        <v>97</v>
      </c>
      <c r="I28" s="83"/>
      <c r="J28" s="89"/>
      <c r="K28" s="88">
        <v>699.3</v>
      </c>
    </row>
    <row r="29" spans="2:12" x14ac:dyDescent="0.3">
      <c r="B29" s="92"/>
      <c r="C29" s="80" t="s">
        <v>61</v>
      </c>
      <c r="D29" s="58"/>
      <c r="H29" s="92">
        <v>2</v>
      </c>
      <c r="I29" s="86">
        <v>8.5</v>
      </c>
      <c r="J29" s="89"/>
      <c r="K29" s="92"/>
    </row>
    <row r="30" spans="2:12" x14ac:dyDescent="0.3">
      <c r="B30" s="92" t="s">
        <v>52</v>
      </c>
      <c r="C30" s="80" t="s">
        <v>45</v>
      </c>
      <c r="D30" s="58"/>
      <c r="E30" t="s">
        <v>46</v>
      </c>
      <c r="H30" s="92"/>
      <c r="I30" s="86">
        <v>9</v>
      </c>
      <c r="J30" s="80"/>
      <c r="K30" s="92"/>
    </row>
    <row r="31" spans="2:12" x14ac:dyDescent="0.3">
      <c r="B31" s="92"/>
      <c r="C31" s="80"/>
      <c r="D31" s="58"/>
      <c r="E31" t="s">
        <v>50</v>
      </c>
      <c r="H31" s="92"/>
      <c r="I31" s="86">
        <v>26</v>
      </c>
      <c r="J31" s="80"/>
      <c r="K31" s="92"/>
    </row>
    <row r="32" spans="2:12" x14ac:dyDescent="0.3">
      <c r="B32" s="92">
        <v>3.17</v>
      </c>
      <c r="C32" s="80" t="s">
        <v>51</v>
      </c>
      <c r="D32" s="58"/>
      <c r="H32" s="92"/>
      <c r="I32" s="93"/>
      <c r="J32" s="80">
        <v>46</v>
      </c>
      <c r="K32" s="92"/>
    </row>
    <row r="33" spans="2:15" x14ac:dyDescent="0.3">
      <c r="B33" s="92">
        <v>26</v>
      </c>
      <c r="C33" s="16" t="s">
        <v>63</v>
      </c>
      <c r="D33" s="79"/>
      <c r="E33" s="83"/>
      <c r="F33" s="83"/>
      <c r="G33" s="83"/>
      <c r="H33" s="88">
        <v>2</v>
      </c>
      <c r="I33" s="99"/>
      <c r="J33" s="89"/>
      <c r="K33" s="88"/>
      <c r="O33" s="79"/>
    </row>
    <row r="34" spans="2:15" x14ac:dyDescent="0.3">
      <c r="B34" s="92">
        <v>31</v>
      </c>
      <c r="C34" s="100" t="s">
        <v>36</v>
      </c>
      <c r="D34" s="84"/>
      <c r="E34" s="79"/>
      <c r="F34" s="79"/>
      <c r="G34" s="79"/>
      <c r="H34" s="89">
        <v>93</v>
      </c>
      <c r="I34" s="79"/>
      <c r="J34" s="89"/>
      <c r="K34" s="89">
        <v>696.8</v>
      </c>
    </row>
    <row r="35" spans="2:15" x14ac:dyDescent="0.3">
      <c r="B35" s="82" t="s">
        <v>53</v>
      </c>
      <c r="C35" s="95" t="s">
        <v>56</v>
      </c>
      <c r="D35" s="96"/>
      <c r="E35" s="96"/>
      <c r="F35" s="96"/>
      <c r="G35" s="96"/>
      <c r="H35" s="97"/>
      <c r="I35" s="98"/>
      <c r="J35" s="88">
        <v>125</v>
      </c>
      <c r="K35" s="97">
        <v>571.79999999999995</v>
      </c>
      <c r="L35" t="s">
        <v>60</v>
      </c>
    </row>
    <row r="36" spans="2:15" x14ac:dyDescent="0.3">
      <c r="B36" s="80" t="s">
        <v>54</v>
      </c>
      <c r="C36" s="27" t="s">
        <v>55</v>
      </c>
      <c r="D36" s="81"/>
      <c r="E36" s="81"/>
      <c r="F36" s="81"/>
      <c r="G36" s="81"/>
      <c r="H36" s="92">
        <v>1</v>
      </c>
      <c r="I36" s="81"/>
      <c r="J36" s="80"/>
      <c r="K36" s="92"/>
    </row>
    <row r="37" spans="2:15" x14ac:dyDescent="0.3">
      <c r="B37" s="80">
        <v>29</v>
      </c>
      <c r="C37" s="85" t="s">
        <v>58</v>
      </c>
      <c r="H37" s="94">
        <v>2</v>
      </c>
      <c r="I37" s="86">
        <v>10</v>
      </c>
      <c r="J37" s="80"/>
      <c r="K37" s="94"/>
    </row>
    <row r="38" spans="2:15" x14ac:dyDescent="0.3">
      <c r="B38" s="27">
        <v>31</v>
      </c>
      <c r="C38" s="82" t="s">
        <v>57</v>
      </c>
      <c r="D38" s="83"/>
      <c r="E38" s="83"/>
      <c r="F38" s="83"/>
      <c r="G38" s="83"/>
      <c r="H38" s="88">
        <v>90</v>
      </c>
      <c r="I38" s="83"/>
      <c r="J38" s="88"/>
      <c r="K38" s="88">
        <v>581.79999999999995</v>
      </c>
    </row>
    <row r="39" spans="2:15" x14ac:dyDescent="0.3">
      <c r="B39" s="89" t="s">
        <v>64</v>
      </c>
      <c r="C39" s="102" t="s">
        <v>65</v>
      </c>
      <c r="D39" s="79"/>
      <c r="H39" s="102">
        <v>2</v>
      </c>
      <c r="I39" s="16">
        <v>10</v>
      </c>
      <c r="J39" s="16"/>
      <c r="K39" s="103"/>
    </row>
    <row r="40" spans="2:15" x14ac:dyDescent="0.3">
      <c r="B40" s="92">
        <v>24</v>
      </c>
      <c r="C40" s="85" t="s">
        <v>66</v>
      </c>
      <c r="D40" s="81"/>
      <c r="H40" s="80"/>
      <c r="I40" s="80">
        <v>81</v>
      </c>
      <c r="J40" s="80"/>
      <c r="K40" s="94"/>
    </row>
    <row r="41" spans="2:15" x14ac:dyDescent="0.3">
      <c r="B41" s="92"/>
      <c r="C41" s="108" t="s">
        <v>67</v>
      </c>
      <c r="D41" s="109"/>
      <c r="E41" s="110"/>
      <c r="F41" s="110"/>
      <c r="G41" s="110"/>
      <c r="H41" s="108"/>
      <c r="I41" s="108">
        <v>125</v>
      </c>
      <c r="J41" s="108"/>
      <c r="K41" s="111"/>
    </row>
    <row r="42" spans="2:15" x14ac:dyDescent="0.3">
      <c r="B42" s="92">
        <v>30</v>
      </c>
      <c r="C42" s="80" t="s">
        <v>68</v>
      </c>
      <c r="D42" s="81"/>
      <c r="H42" s="80"/>
      <c r="I42" s="80"/>
      <c r="J42" s="80">
        <v>70.599999999999994</v>
      </c>
      <c r="K42" s="80"/>
      <c r="L42" s="80"/>
    </row>
    <row r="43" spans="2:15" x14ac:dyDescent="0.3">
      <c r="B43" s="92"/>
      <c r="C43" s="80" t="s">
        <v>73</v>
      </c>
      <c r="D43" s="81"/>
      <c r="H43" s="80"/>
      <c r="I43" s="80"/>
      <c r="J43" s="80">
        <v>13.5</v>
      </c>
      <c r="K43" s="80"/>
      <c r="L43" s="80"/>
    </row>
    <row r="44" spans="2:15" x14ac:dyDescent="0.3">
      <c r="B44" s="90"/>
      <c r="C44" s="82" t="s">
        <v>69</v>
      </c>
      <c r="D44" s="83"/>
      <c r="E44" s="83"/>
      <c r="F44" s="83"/>
      <c r="G44" s="83"/>
      <c r="H44" s="82">
        <v>88</v>
      </c>
      <c r="I44" s="82">
        <v>216</v>
      </c>
      <c r="J44" s="82">
        <v>84.1</v>
      </c>
      <c r="K44" s="88">
        <v>713.7</v>
      </c>
      <c r="L44" s="80"/>
    </row>
    <row r="45" spans="2:15" x14ac:dyDescent="0.3">
      <c r="B45" s="89" t="s">
        <v>74</v>
      </c>
      <c r="C45" s="102" t="s">
        <v>75</v>
      </c>
      <c r="D45" s="79"/>
      <c r="E45" s="79"/>
      <c r="F45" s="79"/>
      <c r="G45" s="79"/>
      <c r="H45" s="89"/>
      <c r="I45" s="89"/>
      <c r="J45" s="89">
        <v>10</v>
      </c>
      <c r="K45" s="103"/>
    </row>
    <row r="46" spans="2:15" x14ac:dyDescent="0.3">
      <c r="B46" s="80">
        <v>10</v>
      </c>
      <c r="C46" s="85" t="s">
        <v>76</v>
      </c>
      <c r="D46" s="81"/>
      <c r="E46" s="81"/>
      <c r="F46" s="81"/>
      <c r="G46" s="81"/>
      <c r="H46" s="92"/>
      <c r="I46" s="92"/>
      <c r="J46" s="92">
        <v>30</v>
      </c>
      <c r="K46" s="92"/>
    </row>
    <row r="47" spans="2:15" x14ac:dyDescent="0.3">
      <c r="B47" s="80">
        <v>12</v>
      </c>
      <c r="C47" s="85" t="s">
        <v>77</v>
      </c>
      <c r="D47" s="81"/>
      <c r="E47" s="81"/>
      <c r="F47" s="81"/>
      <c r="G47" s="81"/>
      <c r="H47" s="92"/>
      <c r="I47" s="92"/>
      <c r="J47" s="92">
        <v>10</v>
      </c>
      <c r="K47" s="92"/>
    </row>
    <row r="48" spans="2:15" x14ac:dyDescent="0.3">
      <c r="B48" s="80">
        <v>31</v>
      </c>
      <c r="C48" s="85" t="s">
        <v>78</v>
      </c>
      <c r="D48" s="81"/>
      <c r="E48" s="81"/>
      <c r="F48" s="81"/>
      <c r="G48" s="81"/>
      <c r="H48" s="92"/>
      <c r="I48" s="92"/>
      <c r="J48" s="92">
        <v>12.1</v>
      </c>
      <c r="K48" s="92"/>
    </row>
    <row r="49" spans="2:12" x14ac:dyDescent="0.3">
      <c r="B49" s="80">
        <v>31</v>
      </c>
      <c r="C49" s="85" t="s">
        <v>79</v>
      </c>
      <c r="D49" s="81"/>
      <c r="E49" s="81"/>
      <c r="F49" s="81"/>
      <c r="G49" s="81"/>
      <c r="H49" s="92"/>
      <c r="I49" s="92"/>
      <c r="J49" s="92">
        <v>7</v>
      </c>
      <c r="K49" s="92"/>
    </row>
    <row r="50" spans="2:12" x14ac:dyDescent="0.3">
      <c r="B50" s="27"/>
      <c r="C50" s="100" t="s">
        <v>36</v>
      </c>
      <c r="D50" s="83"/>
      <c r="E50" s="83"/>
      <c r="F50" s="83"/>
      <c r="G50" s="83"/>
      <c r="H50" s="88">
        <v>88</v>
      </c>
      <c r="I50" s="88"/>
      <c r="J50" s="88">
        <v>69.099999999999994</v>
      </c>
      <c r="K50" s="88">
        <v>644.6</v>
      </c>
      <c r="L50" t="s">
        <v>83</v>
      </c>
    </row>
    <row r="51" spans="2:12" x14ac:dyDescent="0.3">
      <c r="B51" s="82" t="s">
        <v>81</v>
      </c>
      <c r="C51" s="100" t="s">
        <v>36</v>
      </c>
      <c r="D51" s="83"/>
      <c r="E51" s="83"/>
      <c r="F51" s="83"/>
      <c r="G51" s="83"/>
      <c r="H51" s="88">
        <v>88</v>
      </c>
      <c r="I51" s="88"/>
      <c r="J51" s="88"/>
      <c r="K51" s="84">
        <v>644.6</v>
      </c>
      <c r="L51" t="s">
        <v>84</v>
      </c>
    </row>
    <row r="52" spans="2:12" x14ac:dyDescent="0.3">
      <c r="B52" s="16" t="s">
        <v>80</v>
      </c>
      <c r="C52" s="102" t="s">
        <v>82</v>
      </c>
      <c r="D52" s="79"/>
      <c r="E52" s="79"/>
      <c r="F52" s="79"/>
      <c r="G52" s="79"/>
      <c r="H52" s="16">
        <v>1</v>
      </c>
      <c r="I52" s="16">
        <v>4</v>
      </c>
      <c r="J52" s="89"/>
      <c r="K52" s="89">
        <v>648.79999999999995</v>
      </c>
      <c r="L52" t="s">
        <v>85</v>
      </c>
    </row>
    <row r="53" spans="2:12" x14ac:dyDescent="0.3">
      <c r="B53" s="80">
        <v>29</v>
      </c>
      <c r="C53" s="85" t="s">
        <v>86</v>
      </c>
      <c r="D53" s="81"/>
      <c r="E53" s="81"/>
      <c r="F53" s="81"/>
      <c r="G53" s="81"/>
      <c r="H53" s="80">
        <v>2</v>
      </c>
      <c r="I53" s="80">
        <v>8.5</v>
      </c>
      <c r="J53" s="92"/>
      <c r="K53" s="92">
        <v>657.3</v>
      </c>
    </row>
    <row r="54" spans="2:12" x14ac:dyDescent="0.3">
      <c r="B54" s="27"/>
      <c r="C54" s="82" t="s">
        <v>36</v>
      </c>
      <c r="D54" s="83"/>
      <c r="E54" s="83"/>
      <c r="F54" s="83"/>
      <c r="G54" s="83"/>
      <c r="H54" s="82">
        <v>85</v>
      </c>
      <c r="I54" s="82"/>
      <c r="J54" s="88"/>
      <c r="K54" s="88">
        <v>657.3</v>
      </c>
    </row>
    <row r="55" spans="2:12" x14ac:dyDescent="0.3">
      <c r="B55" s="16" t="s">
        <v>87</v>
      </c>
      <c r="C55" s="102" t="s">
        <v>88</v>
      </c>
      <c r="D55" s="79"/>
      <c r="E55" s="79"/>
      <c r="F55" s="79"/>
      <c r="G55" s="79"/>
      <c r="H55" s="102">
        <v>2</v>
      </c>
      <c r="I55" s="79">
        <v>9</v>
      </c>
      <c r="J55" s="79"/>
      <c r="K55" s="103">
        <v>666.3</v>
      </c>
    </row>
    <row r="56" spans="2:12" x14ac:dyDescent="0.3">
      <c r="B56" s="27"/>
      <c r="C56" s="112" t="s">
        <v>89</v>
      </c>
      <c r="D56" s="87"/>
      <c r="E56" s="87"/>
      <c r="F56" s="87"/>
      <c r="G56" s="87"/>
      <c r="H56" s="112">
        <v>83</v>
      </c>
      <c r="I56" s="87"/>
      <c r="J56" s="87"/>
      <c r="K56" s="113">
        <v>666.3</v>
      </c>
    </row>
    <row r="57" spans="2:12" x14ac:dyDescent="0.3">
      <c r="B57" t="s">
        <v>90</v>
      </c>
      <c r="C57" s="85" t="s">
        <v>91</v>
      </c>
      <c r="H57" s="85">
        <v>8</v>
      </c>
      <c r="I57" s="86">
        <v>33.5</v>
      </c>
      <c r="K57" s="94">
        <v>699.8</v>
      </c>
    </row>
  </sheetData>
  <phoneticPr fontId="3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사용자</dc:creator>
  <cp:lastModifiedBy>사용자</cp:lastModifiedBy>
  <cp:lastPrinted>2020-06-24T01:28:32Z</cp:lastPrinted>
  <dcterms:created xsi:type="dcterms:W3CDTF">2020-01-28T07:17:53Z</dcterms:created>
  <dcterms:modified xsi:type="dcterms:W3CDTF">2020-11-27T05:22:16Z</dcterms:modified>
</cp:coreProperties>
</file>